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Allan\Desktop\assembleia r03\"/>
    </mc:Choice>
  </mc:AlternateContent>
  <xr:revisionPtr revIDLastSave="0" documentId="13_ncr:1_{C8D9E0D5-61F4-4D71-AAFC-FA686561D965}" xr6:coauthVersionLast="47" xr6:coauthVersionMax="47" xr10:uidLastSave="{00000000-0000-0000-0000-000000000000}"/>
  <bookViews>
    <workbookView xWindow="-120" yWindow="-120" windowWidth="29040" windowHeight="15840" xr2:uid="{00000000-000D-0000-FFFF-FFFF00000000}"/>
  </bookViews>
  <sheets>
    <sheet name="Orçamento Sintético" sheetId="1" r:id="rId1"/>
  </sheets>
  <definedNames>
    <definedName name="_xlnm._FilterDatabase" localSheetId="0" hidden="1">'Orçamento Sintético'!$A$4:$J$1589</definedName>
    <definedName name="_xlnm.Print_Area" localSheetId="0">'Orçamento Sintético'!$A$1:$J$1593</definedName>
    <definedName name="_xlnm.Print_Titles" localSheetId="0">'Orçamento Sintético'!$1:$4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91" i="1" l="1"/>
  <c r="I1577" i="1"/>
  <c r="I1445" i="1"/>
  <c r="I1378" i="1"/>
  <c r="I1365" i="1"/>
  <c r="J1365" i="1" s="1"/>
  <c r="I1256" i="1"/>
  <c r="I953" i="1"/>
  <c r="I945" i="1"/>
  <c r="I934" i="1"/>
  <c r="I913" i="1"/>
  <c r="I908" i="1"/>
  <c r="I82" i="1"/>
  <c r="I76" i="1"/>
  <c r="I61" i="1"/>
  <c r="I37" i="1"/>
  <c r="I28" i="1"/>
  <c r="I24" i="1"/>
  <c r="I19" i="1"/>
  <c r="I7" i="1"/>
  <c r="I5" i="1"/>
  <c r="L1592" i="1"/>
  <c r="L1591" i="1"/>
  <c r="H1589" i="1"/>
  <c r="I1589" i="1" s="1"/>
  <c r="J1589" i="1" s="1"/>
  <c r="H1588" i="1"/>
  <c r="I1588" i="1" s="1"/>
  <c r="J1588" i="1" s="1"/>
  <c r="H1587" i="1"/>
  <c r="I1587" i="1" s="1"/>
  <c r="J1587" i="1" s="1"/>
  <c r="H1586" i="1"/>
  <c r="I1586" i="1" s="1"/>
  <c r="J1586" i="1" s="1"/>
  <c r="I1585" i="1"/>
  <c r="J1585" i="1" s="1"/>
  <c r="H1585" i="1"/>
  <c r="I1584" i="1"/>
  <c r="J1584" i="1" s="1"/>
  <c r="H1584" i="1"/>
  <c r="I1583" i="1"/>
  <c r="J1583" i="1" s="1"/>
  <c r="H1583" i="1"/>
  <c r="H1582" i="1"/>
  <c r="I1582" i="1" s="1"/>
  <c r="J1582" i="1" s="1"/>
  <c r="I1581" i="1"/>
  <c r="J1581" i="1" s="1"/>
  <c r="H1581" i="1"/>
  <c r="H1580" i="1"/>
  <c r="I1580" i="1" s="1"/>
  <c r="J1580" i="1" s="1"/>
  <c r="H1579" i="1"/>
  <c r="I1579" i="1" s="1"/>
  <c r="J1579" i="1" s="1"/>
  <c r="H1578" i="1"/>
  <c r="I1578" i="1" s="1"/>
  <c r="J1578" i="1" s="1"/>
  <c r="J1577" i="1"/>
  <c r="I1576" i="1"/>
  <c r="J1576" i="1" s="1"/>
  <c r="H1576" i="1"/>
  <c r="I1575" i="1"/>
  <c r="J1575" i="1" s="1"/>
  <c r="H1575" i="1"/>
  <c r="I1574" i="1"/>
  <c r="J1574" i="1" s="1"/>
  <c r="H1574" i="1"/>
  <c r="I1573" i="1"/>
  <c r="J1573" i="1" s="1"/>
  <c r="H1573" i="1"/>
  <c r="I1572" i="1"/>
  <c r="J1572" i="1" s="1"/>
  <c r="H1572" i="1"/>
  <c r="I1571" i="1"/>
  <c r="J1571" i="1" s="1"/>
  <c r="H1571" i="1"/>
  <c r="I1570" i="1"/>
  <c r="J1570" i="1" s="1"/>
  <c r="H1570" i="1"/>
  <c r="I1569" i="1"/>
  <c r="J1569" i="1" s="1"/>
  <c r="H1569" i="1"/>
  <c r="I1568" i="1"/>
  <c r="J1568" i="1" s="1"/>
  <c r="H1568" i="1"/>
  <c r="I1567" i="1"/>
  <c r="J1567" i="1" s="1"/>
  <c r="H1567" i="1"/>
  <c r="I1565" i="1"/>
  <c r="J1565" i="1" s="1"/>
  <c r="H1565" i="1"/>
  <c r="I1564" i="1"/>
  <c r="J1564" i="1" s="1"/>
  <c r="H1564" i="1"/>
  <c r="I1563" i="1"/>
  <c r="J1563" i="1" s="1"/>
  <c r="H1563" i="1"/>
  <c r="I1562" i="1"/>
  <c r="J1562" i="1" s="1"/>
  <c r="H1562" i="1"/>
  <c r="I1561" i="1"/>
  <c r="J1561" i="1" s="1"/>
  <c r="H1561" i="1"/>
  <c r="I1560" i="1"/>
  <c r="J1560" i="1" s="1"/>
  <c r="H1560" i="1"/>
  <c r="I1559" i="1"/>
  <c r="J1559" i="1" s="1"/>
  <c r="H1559" i="1"/>
  <c r="I1557" i="1"/>
  <c r="J1557" i="1" s="1"/>
  <c r="H1557" i="1"/>
  <c r="I1556" i="1"/>
  <c r="J1556" i="1" s="1"/>
  <c r="H1556" i="1"/>
  <c r="I1555" i="1"/>
  <c r="J1555" i="1" s="1"/>
  <c r="H1555" i="1"/>
  <c r="I1553" i="1"/>
  <c r="J1553" i="1" s="1"/>
  <c r="H1553" i="1"/>
  <c r="I1552" i="1"/>
  <c r="J1552" i="1" s="1"/>
  <c r="H1552" i="1"/>
  <c r="I1551" i="1"/>
  <c r="J1551" i="1" s="1"/>
  <c r="H1551" i="1"/>
  <c r="I1550" i="1"/>
  <c r="J1550" i="1" s="1"/>
  <c r="H1550" i="1"/>
  <c r="I1549" i="1"/>
  <c r="J1549" i="1" s="1"/>
  <c r="H1549" i="1"/>
  <c r="I1547" i="1"/>
  <c r="J1547" i="1" s="1"/>
  <c r="H1547" i="1"/>
  <c r="I1546" i="1"/>
  <c r="J1546" i="1" s="1"/>
  <c r="H1546" i="1"/>
  <c r="I1545" i="1"/>
  <c r="J1545" i="1" s="1"/>
  <c r="H1545" i="1"/>
  <c r="I1544" i="1"/>
  <c r="J1544" i="1" s="1"/>
  <c r="H1544" i="1"/>
  <c r="I1543" i="1"/>
  <c r="J1543" i="1" s="1"/>
  <c r="H1543" i="1"/>
  <c r="I1542" i="1"/>
  <c r="J1542" i="1" s="1"/>
  <c r="H1542" i="1"/>
  <c r="H1541" i="1"/>
  <c r="I1541" i="1" s="1"/>
  <c r="J1541" i="1" s="1"/>
  <c r="H1540" i="1"/>
  <c r="I1540" i="1" s="1"/>
  <c r="J1540" i="1" s="1"/>
  <c r="I1539" i="1"/>
  <c r="J1539" i="1" s="1"/>
  <c r="H1539" i="1"/>
  <c r="I1538" i="1"/>
  <c r="J1538" i="1" s="1"/>
  <c r="H1538" i="1"/>
  <c r="I1537" i="1"/>
  <c r="J1537" i="1" s="1"/>
  <c r="H1537" i="1"/>
  <c r="I1536" i="1"/>
  <c r="J1536" i="1" s="1"/>
  <c r="H1536" i="1"/>
  <c r="I1535" i="1"/>
  <c r="J1535" i="1" s="1"/>
  <c r="H1535" i="1"/>
  <c r="I1534" i="1"/>
  <c r="J1534" i="1" s="1"/>
  <c r="H1534" i="1"/>
  <c r="I1533" i="1"/>
  <c r="J1533" i="1" s="1"/>
  <c r="H1533" i="1"/>
  <c r="I1532" i="1"/>
  <c r="J1532" i="1" s="1"/>
  <c r="H1532" i="1"/>
  <c r="I1531" i="1"/>
  <c r="J1531" i="1" s="1"/>
  <c r="H1531" i="1"/>
  <c r="I1529" i="1"/>
  <c r="J1529" i="1" s="1"/>
  <c r="H1529" i="1"/>
  <c r="I1528" i="1"/>
  <c r="J1528" i="1" s="1"/>
  <c r="H1528" i="1"/>
  <c r="I1527" i="1"/>
  <c r="J1527" i="1" s="1"/>
  <c r="H1527" i="1"/>
  <c r="I1526" i="1"/>
  <c r="J1526" i="1" s="1"/>
  <c r="H1526" i="1"/>
  <c r="I1525" i="1"/>
  <c r="J1525" i="1" s="1"/>
  <c r="H1525" i="1"/>
  <c r="I1524" i="1"/>
  <c r="J1524" i="1" s="1"/>
  <c r="H1524" i="1"/>
  <c r="H1523" i="1"/>
  <c r="I1523" i="1" s="1"/>
  <c r="J1523" i="1" s="1"/>
  <c r="H1522" i="1"/>
  <c r="I1522" i="1" s="1"/>
  <c r="J1522" i="1" s="1"/>
  <c r="I1521" i="1"/>
  <c r="J1521" i="1" s="1"/>
  <c r="H1521" i="1"/>
  <c r="I1520" i="1"/>
  <c r="J1520" i="1" s="1"/>
  <c r="H1520" i="1"/>
  <c r="I1519" i="1"/>
  <c r="J1519" i="1" s="1"/>
  <c r="H1519" i="1"/>
  <c r="I1518" i="1"/>
  <c r="J1518" i="1" s="1"/>
  <c r="H1518" i="1"/>
  <c r="I1517" i="1"/>
  <c r="J1517" i="1" s="1"/>
  <c r="H1517" i="1"/>
  <c r="I1516" i="1"/>
  <c r="J1516" i="1" s="1"/>
  <c r="H1516" i="1"/>
  <c r="I1515" i="1"/>
  <c r="J1515" i="1" s="1"/>
  <c r="H1515" i="1"/>
  <c r="I1514" i="1"/>
  <c r="J1514" i="1" s="1"/>
  <c r="H1514" i="1"/>
  <c r="I1513" i="1"/>
  <c r="J1513" i="1" s="1"/>
  <c r="H1513" i="1"/>
  <c r="I1512" i="1"/>
  <c r="J1512" i="1" s="1"/>
  <c r="H1512" i="1"/>
  <c r="I1511" i="1"/>
  <c r="J1511" i="1" s="1"/>
  <c r="H1511" i="1"/>
  <c r="I1510" i="1"/>
  <c r="J1510" i="1" s="1"/>
  <c r="H1510" i="1"/>
  <c r="I1508" i="1"/>
  <c r="J1508" i="1" s="1"/>
  <c r="H1508" i="1"/>
  <c r="I1507" i="1"/>
  <c r="J1507" i="1" s="1"/>
  <c r="H1507" i="1"/>
  <c r="I1506" i="1"/>
  <c r="J1506" i="1" s="1"/>
  <c r="H1506" i="1"/>
  <c r="I1505" i="1"/>
  <c r="J1505" i="1" s="1"/>
  <c r="H1505" i="1"/>
  <c r="I1504" i="1"/>
  <c r="J1504" i="1" s="1"/>
  <c r="H1504" i="1"/>
  <c r="I1503" i="1"/>
  <c r="J1503" i="1" s="1"/>
  <c r="H1503" i="1"/>
  <c r="H1502" i="1"/>
  <c r="I1502" i="1" s="1"/>
  <c r="J1502" i="1" s="1"/>
  <c r="H1501" i="1"/>
  <c r="I1501" i="1" s="1"/>
  <c r="J1501" i="1" s="1"/>
  <c r="I1500" i="1"/>
  <c r="J1500" i="1" s="1"/>
  <c r="H1500" i="1"/>
  <c r="I1499" i="1"/>
  <c r="J1499" i="1" s="1"/>
  <c r="H1499" i="1"/>
  <c r="I1498" i="1"/>
  <c r="J1498" i="1" s="1"/>
  <c r="H1498" i="1"/>
  <c r="I1497" i="1"/>
  <c r="J1497" i="1" s="1"/>
  <c r="H1497" i="1"/>
  <c r="I1496" i="1"/>
  <c r="J1496" i="1" s="1"/>
  <c r="H1496" i="1"/>
  <c r="I1495" i="1"/>
  <c r="J1495" i="1" s="1"/>
  <c r="H1495" i="1"/>
  <c r="I1494" i="1"/>
  <c r="J1494" i="1" s="1"/>
  <c r="H1494" i="1"/>
  <c r="I1493" i="1"/>
  <c r="J1493" i="1" s="1"/>
  <c r="H1493" i="1"/>
  <c r="I1492" i="1"/>
  <c r="J1492" i="1" s="1"/>
  <c r="H1492" i="1"/>
  <c r="I1491" i="1"/>
  <c r="J1491" i="1" s="1"/>
  <c r="H1491" i="1"/>
  <c r="I1489" i="1"/>
  <c r="J1489" i="1" s="1"/>
  <c r="H1489" i="1"/>
  <c r="I1488" i="1"/>
  <c r="J1488" i="1" s="1"/>
  <c r="H1488" i="1"/>
  <c r="I1487" i="1"/>
  <c r="J1487" i="1" s="1"/>
  <c r="H1487" i="1"/>
  <c r="I1486" i="1"/>
  <c r="J1486" i="1" s="1"/>
  <c r="H1486" i="1"/>
  <c r="I1485" i="1"/>
  <c r="J1485" i="1" s="1"/>
  <c r="H1485" i="1"/>
  <c r="I1484" i="1"/>
  <c r="J1484" i="1" s="1"/>
  <c r="H1484" i="1"/>
  <c r="I1483" i="1"/>
  <c r="J1483" i="1" s="1"/>
  <c r="H1483" i="1"/>
  <c r="I1482" i="1"/>
  <c r="J1482" i="1" s="1"/>
  <c r="H1482" i="1"/>
  <c r="I1481" i="1"/>
  <c r="J1481" i="1" s="1"/>
  <c r="H1481" i="1"/>
  <c r="I1480" i="1"/>
  <c r="J1480" i="1" s="1"/>
  <c r="H1480" i="1"/>
  <c r="I1479" i="1"/>
  <c r="J1479" i="1" s="1"/>
  <c r="H1479" i="1"/>
  <c r="I1477" i="1"/>
  <c r="J1477" i="1" s="1"/>
  <c r="H1477" i="1"/>
  <c r="I1476" i="1"/>
  <c r="J1476" i="1" s="1"/>
  <c r="H1476" i="1"/>
  <c r="I1475" i="1"/>
  <c r="J1475" i="1" s="1"/>
  <c r="H1475" i="1"/>
  <c r="I1474" i="1"/>
  <c r="J1474" i="1" s="1"/>
  <c r="H1474" i="1"/>
  <c r="I1473" i="1"/>
  <c r="J1473" i="1" s="1"/>
  <c r="H1473" i="1"/>
  <c r="I1472" i="1"/>
  <c r="J1472" i="1" s="1"/>
  <c r="H1472" i="1"/>
  <c r="I1471" i="1"/>
  <c r="J1471" i="1" s="1"/>
  <c r="H1471" i="1"/>
  <c r="I1469" i="1"/>
  <c r="J1469" i="1" s="1"/>
  <c r="H1469" i="1"/>
  <c r="I1468" i="1"/>
  <c r="J1468" i="1" s="1"/>
  <c r="H1468" i="1"/>
  <c r="I1467" i="1"/>
  <c r="J1467" i="1" s="1"/>
  <c r="H1467" i="1"/>
  <c r="I1466" i="1"/>
  <c r="J1466" i="1" s="1"/>
  <c r="H1466" i="1"/>
  <c r="I1465" i="1"/>
  <c r="J1465" i="1" s="1"/>
  <c r="H1465" i="1"/>
  <c r="I1463" i="1"/>
  <c r="J1463" i="1" s="1"/>
  <c r="H1463" i="1"/>
  <c r="I1462" i="1"/>
  <c r="J1462" i="1" s="1"/>
  <c r="H1462" i="1"/>
  <c r="I1461" i="1"/>
  <c r="J1461" i="1" s="1"/>
  <c r="H1461" i="1"/>
  <c r="I1460" i="1"/>
  <c r="J1460" i="1" s="1"/>
  <c r="H1460" i="1"/>
  <c r="I1459" i="1"/>
  <c r="J1459" i="1" s="1"/>
  <c r="H1459" i="1"/>
  <c r="I1458" i="1"/>
  <c r="J1458" i="1" s="1"/>
  <c r="H1458" i="1"/>
  <c r="I1457" i="1"/>
  <c r="J1457" i="1" s="1"/>
  <c r="H1457" i="1"/>
  <c r="I1456" i="1"/>
  <c r="J1456" i="1" s="1"/>
  <c r="H1456" i="1"/>
  <c r="I1455" i="1"/>
  <c r="J1455" i="1" s="1"/>
  <c r="H1455" i="1"/>
  <c r="I1454" i="1"/>
  <c r="J1454" i="1" s="1"/>
  <c r="H1454" i="1"/>
  <c r="I1453" i="1"/>
  <c r="J1453" i="1" s="1"/>
  <c r="H1453" i="1"/>
  <c r="I1452" i="1"/>
  <c r="J1452" i="1" s="1"/>
  <c r="H1452" i="1"/>
  <c r="I1451" i="1"/>
  <c r="J1451" i="1" s="1"/>
  <c r="H1451" i="1"/>
  <c r="I1450" i="1"/>
  <c r="J1450" i="1" s="1"/>
  <c r="H1450" i="1"/>
  <c r="I1449" i="1"/>
  <c r="J1449" i="1" s="1"/>
  <c r="H1449" i="1"/>
  <c r="I1448" i="1"/>
  <c r="J1448" i="1" s="1"/>
  <c r="H1448" i="1"/>
  <c r="I1447" i="1"/>
  <c r="J1447" i="1" s="1"/>
  <c r="H1447" i="1"/>
  <c r="J1445" i="1"/>
  <c r="I1444" i="1"/>
  <c r="J1444" i="1" s="1"/>
  <c r="H1444" i="1"/>
  <c r="I1443" i="1"/>
  <c r="J1443" i="1" s="1"/>
  <c r="H1443" i="1"/>
  <c r="I1441" i="1"/>
  <c r="J1441" i="1" s="1"/>
  <c r="H1441" i="1"/>
  <c r="I1440" i="1"/>
  <c r="J1440" i="1" s="1"/>
  <c r="H1440" i="1"/>
  <c r="I1438" i="1"/>
  <c r="J1438" i="1" s="1"/>
  <c r="H1438" i="1"/>
  <c r="I1437" i="1"/>
  <c r="J1437" i="1" s="1"/>
  <c r="H1437" i="1"/>
  <c r="I1436" i="1"/>
  <c r="J1436" i="1" s="1"/>
  <c r="H1436" i="1"/>
  <c r="I1435" i="1"/>
  <c r="J1435" i="1" s="1"/>
  <c r="H1435" i="1"/>
  <c r="I1434" i="1"/>
  <c r="J1434" i="1" s="1"/>
  <c r="H1434" i="1"/>
  <c r="I1433" i="1"/>
  <c r="J1433" i="1" s="1"/>
  <c r="H1433" i="1"/>
  <c r="I1432" i="1"/>
  <c r="J1432" i="1" s="1"/>
  <c r="H1432" i="1"/>
  <c r="I1430" i="1"/>
  <c r="J1430" i="1" s="1"/>
  <c r="H1430" i="1"/>
  <c r="I1429" i="1"/>
  <c r="J1429" i="1" s="1"/>
  <c r="H1429" i="1"/>
  <c r="I1428" i="1"/>
  <c r="J1428" i="1" s="1"/>
  <c r="H1428" i="1"/>
  <c r="I1427" i="1"/>
  <c r="J1427" i="1" s="1"/>
  <c r="H1427" i="1"/>
  <c r="I1426" i="1"/>
  <c r="J1426" i="1" s="1"/>
  <c r="H1426" i="1"/>
  <c r="I1425" i="1"/>
  <c r="J1425" i="1" s="1"/>
  <c r="H1425" i="1"/>
  <c r="I1424" i="1"/>
  <c r="J1424" i="1" s="1"/>
  <c r="H1424" i="1"/>
  <c r="I1423" i="1"/>
  <c r="J1423" i="1" s="1"/>
  <c r="H1423" i="1"/>
  <c r="I1422" i="1"/>
  <c r="J1422" i="1" s="1"/>
  <c r="H1422" i="1"/>
  <c r="I1421" i="1"/>
  <c r="J1421" i="1" s="1"/>
  <c r="H1421" i="1"/>
  <c r="I1420" i="1"/>
  <c r="J1420" i="1" s="1"/>
  <c r="H1420" i="1"/>
  <c r="I1419" i="1"/>
  <c r="J1419" i="1" s="1"/>
  <c r="H1419" i="1"/>
  <c r="I1417" i="1"/>
  <c r="J1417" i="1" s="1"/>
  <c r="H1417" i="1"/>
  <c r="I1416" i="1"/>
  <c r="J1416" i="1" s="1"/>
  <c r="H1416" i="1"/>
  <c r="I1415" i="1"/>
  <c r="J1415" i="1" s="1"/>
  <c r="H1415" i="1"/>
  <c r="I1414" i="1"/>
  <c r="J1414" i="1" s="1"/>
  <c r="H1414" i="1"/>
  <c r="I1413" i="1"/>
  <c r="J1413" i="1" s="1"/>
  <c r="H1413" i="1"/>
  <c r="I1412" i="1"/>
  <c r="J1412" i="1" s="1"/>
  <c r="H1412" i="1"/>
  <c r="I1411" i="1"/>
  <c r="J1411" i="1" s="1"/>
  <c r="H1411" i="1"/>
  <c r="I1410" i="1"/>
  <c r="J1410" i="1" s="1"/>
  <c r="H1410" i="1"/>
  <c r="I1409" i="1"/>
  <c r="J1409" i="1" s="1"/>
  <c r="H1409" i="1"/>
  <c r="I1408" i="1"/>
  <c r="J1408" i="1" s="1"/>
  <c r="H1408" i="1"/>
  <c r="I1406" i="1"/>
  <c r="J1406" i="1" s="1"/>
  <c r="H1406" i="1"/>
  <c r="I1405" i="1"/>
  <c r="J1405" i="1" s="1"/>
  <c r="H1405" i="1"/>
  <c r="I1403" i="1"/>
  <c r="J1403" i="1" s="1"/>
  <c r="H1403" i="1"/>
  <c r="I1401" i="1"/>
  <c r="J1401" i="1" s="1"/>
  <c r="H1401" i="1"/>
  <c r="I1400" i="1"/>
  <c r="J1400" i="1" s="1"/>
  <c r="H1400" i="1"/>
  <c r="I1399" i="1"/>
  <c r="J1399" i="1" s="1"/>
  <c r="H1399" i="1"/>
  <c r="I1398" i="1"/>
  <c r="J1398" i="1" s="1"/>
  <c r="H1398" i="1"/>
  <c r="I1397" i="1"/>
  <c r="J1397" i="1" s="1"/>
  <c r="H1397" i="1"/>
  <c r="I1396" i="1"/>
  <c r="J1396" i="1" s="1"/>
  <c r="H1396" i="1"/>
  <c r="I1395" i="1"/>
  <c r="J1395" i="1" s="1"/>
  <c r="H1395" i="1"/>
  <c r="I1394" i="1"/>
  <c r="J1394" i="1" s="1"/>
  <c r="H1394" i="1"/>
  <c r="I1393" i="1"/>
  <c r="J1393" i="1" s="1"/>
  <c r="H1393" i="1"/>
  <c r="I1392" i="1"/>
  <c r="J1392" i="1" s="1"/>
  <c r="H1392" i="1"/>
  <c r="I1391" i="1"/>
  <c r="J1391" i="1" s="1"/>
  <c r="H1391" i="1"/>
  <c r="I1390" i="1"/>
  <c r="J1390" i="1" s="1"/>
  <c r="H1390" i="1"/>
  <c r="I1389" i="1"/>
  <c r="J1389" i="1" s="1"/>
  <c r="H1389" i="1"/>
  <c r="I1388" i="1"/>
  <c r="J1388" i="1" s="1"/>
  <c r="H1388" i="1"/>
  <c r="I1387" i="1"/>
  <c r="J1387" i="1" s="1"/>
  <c r="H1387" i="1"/>
  <c r="I1386" i="1"/>
  <c r="J1386" i="1" s="1"/>
  <c r="H1386" i="1"/>
  <c r="I1385" i="1"/>
  <c r="J1385" i="1" s="1"/>
  <c r="H1385" i="1"/>
  <c r="I1384" i="1"/>
  <c r="J1384" i="1" s="1"/>
  <c r="H1384" i="1"/>
  <c r="I1383" i="1"/>
  <c r="J1383" i="1" s="1"/>
  <c r="H1383" i="1"/>
  <c r="I1382" i="1"/>
  <c r="J1382" i="1" s="1"/>
  <c r="H1382" i="1"/>
  <c r="I1381" i="1"/>
  <c r="J1381" i="1" s="1"/>
  <c r="H1381" i="1"/>
  <c r="I1380" i="1"/>
  <c r="J1380" i="1" s="1"/>
  <c r="H1380" i="1"/>
  <c r="J1378" i="1"/>
  <c r="H1377" i="1"/>
  <c r="I1377" i="1" s="1"/>
  <c r="J1377" i="1" s="1"/>
  <c r="H1376" i="1"/>
  <c r="I1376" i="1" s="1"/>
  <c r="J1376" i="1" s="1"/>
  <c r="H1375" i="1"/>
  <c r="I1375" i="1" s="1"/>
  <c r="J1375" i="1" s="1"/>
  <c r="H1374" i="1"/>
  <c r="I1374" i="1" s="1"/>
  <c r="J1374" i="1" s="1"/>
  <c r="H1373" i="1"/>
  <c r="I1373" i="1" s="1"/>
  <c r="J1373" i="1" s="1"/>
  <c r="H1372" i="1"/>
  <c r="I1372" i="1" s="1"/>
  <c r="J1372" i="1" s="1"/>
  <c r="H1371" i="1"/>
  <c r="I1371" i="1" s="1"/>
  <c r="J1371" i="1" s="1"/>
  <c r="H1370" i="1"/>
  <c r="I1370" i="1" s="1"/>
  <c r="J1370" i="1" s="1"/>
  <c r="H1369" i="1"/>
  <c r="I1369" i="1" s="1"/>
  <c r="J1369" i="1" s="1"/>
  <c r="H1368" i="1"/>
  <c r="I1368" i="1" s="1"/>
  <c r="J1368" i="1" s="1"/>
  <c r="H1367" i="1"/>
  <c r="I1367" i="1" s="1"/>
  <c r="J1367" i="1" s="1"/>
  <c r="H1364" i="1"/>
  <c r="I1364" i="1" s="1"/>
  <c r="J1364" i="1" s="1"/>
  <c r="H1363" i="1"/>
  <c r="I1363" i="1" s="1"/>
  <c r="J1363" i="1" s="1"/>
  <c r="H1362" i="1"/>
  <c r="I1362" i="1" s="1"/>
  <c r="J1362" i="1" s="1"/>
  <c r="H1361" i="1"/>
  <c r="I1361" i="1" s="1"/>
  <c r="J1361" i="1" s="1"/>
  <c r="H1360" i="1"/>
  <c r="I1360" i="1" s="1"/>
  <c r="J1360" i="1" s="1"/>
  <c r="H1359" i="1"/>
  <c r="I1359" i="1" s="1"/>
  <c r="J1359" i="1" s="1"/>
  <c r="H1358" i="1"/>
  <c r="I1358" i="1" s="1"/>
  <c r="J1358" i="1" s="1"/>
  <c r="H1357" i="1"/>
  <c r="I1357" i="1" s="1"/>
  <c r="J1357" i="1" s="1"/>
  <c r="H1356" i="1"/>
  <c r="I1356" i="1" s="1"/>
  <c r="J1356" i="1" s="1"/>
  <c r="H1355" i="1"/>
  <c r="I1355" i="1" s="1"/>
  <c r="J1355" i="1" s="1"/>
  <c r="H1354" i="1"/>
  <c r="I1354" i="1" s="1"/>
  <c r="J1354" i="1" s="1"/>
  <c r="H1353" i="1"/>
  <c r="I1353" i="1" s="1"/>
  <c r="J1353" i="1" s="1"/>
  <c r="H1352" i="1"/>
  <c r="I1352" i="1" s="1"/>
  <c r="J1352" i="1" s="1"/>
  <c r="H1351" i="1"/>
  <c r="I1351" i="1" s="1"/>
  <c r="J1351" i="1" s="1"/>
  <c r="H1350" i="1"/>
  <c r="I1350" i="1" s="1"/>
  <c r="J1350" i="1" s="1"/>
  <c r="H1349" i="1"/>
  <c r="I1349" i="1" s="1"/>
  <c r="J1349" i="1" s="1"/>
  <c r="H1348" i="1"/>
  <c r="I1348" i="1" s="1"/>
  <c r="J1348" i="1" s="1"/>
  <c r="H1347" i="1"/>
  <c r="I1347" i="1" s="1"/>
  <c r="J1347" i="1" s="1"/>
  <c r="H1346" i="1"/>
  <c r="I1346" i="1" s="1"/>
  <c r="J1346" i="1" s="1"/>
  <c r="H1345" i="1"/>
  <c r="I1345" i="1" s="1"/>
  <c r="J1345" i="1" s="1"/>
  <c r="H1344" i="1"/>
  <c r="I1344" i="1" s="1"/>
  <c r="J1344" i="1" s="1"/>
  <c r="H1343" i="1"/>
  <c r="I1343" i="1" s="1"/>
  <c r="J1343" i="1" s="1"/>
  <c r="H1342" i="1"/>
  <c r="I1342" i="1" s="1"/>
  <c r="J1342" i="1" s="1"/>
  <c r="H1341" i="1"/>
  <c r="I1341" i="1" s="1"/>
  <c r="J1341" i="1" s="1"/>
  <c r="H1340" i="1"/>
  <c r="I1340" i="1" s="1"/>
  <c r="J1340" i="1" s="1"/>
  <c r="H1339" i="1"/>
  <c r="I1339" i="1" s="1"/>
  <c r="J1339" i="1" s="1"/>
  <c r="H1338" i="1"/>
  <c r="I1338" i="1" s="1"/>
  <c r="J1338" i="1" s="1"/>
  <c r="H1337" i="1"/>
  <c r="I1337" i="1" s="1"/>
  <c r="J1337" i="1" s="1"/>
  <c r="H1336" i="1"/>
  <c r="I1336" i="1" s="1"/>
  <c r="J1336" i="1" s="1"/>
  <c r="H1335" i="1"/>
  <c r="I1335" i="1" s="1"/>
  <c r="J1335" i="1" s="1"/>
  <c r="H1333" i="1"/>
  <c r="I1333" i="1" s="1"/>
  <c r="J1333" i="1" s="1"/>
  <c r="H1331" i="1"/>
  <c r="I1331" i="1" s="1"/>
  <c r="J1331" i="1" s="1"/>
  <c r="H1329" i="1"/>
  <c r="I1329" i="1" s="1"/>
  <c r="J1329" i="1" s="1"/>
  <c r="H1327" i="1"/>
  <c r="I1327" i="1" s="1"/>
  <c r="J1327" i="1" s="1"/>
  <c r="H1325" i="1"/>
  <c r="I1325" i="1" s="1"/>
  <c r="J1325" i="1" s="1"/>
  <c r="H1324" i="1"/>
  <c r="I1324" i="1" s="1"/>
  <c r="J1324" i="1" s="1"/>
  <c r="H1323" i="1"/>
  <c r="I1323" i="1" s="1"/>
  <c r="J1323" i="1" s="1"/>
  <c r="H1322" i="1"/>
  <c r="I1322" i="1" s="1"/>
  <c r="J1322" i="1" s="1"/>
  <c r="H1320" i="1"/>
  <c r="I1320" i="1" s="1"/>
  <c r="J1320" i="1" s="1"/>
  <c r="H1319" i="1"/>
  <c r="I1319" i="1" s="1"/>
  <c r="J1319" i="1" s="1"/>
  <c r="H1318" i="1"/>
  <c r="I1318" i="1" s="1"/>
  <c r="J1318" i="1" s="1"/>
  <c r="H1317" i="1"/>
  <c r="I1317" i="1" s="1"/>
  <c r="J1317" i="1" s="1"/>
  <c r="H1316" i="1"/>
  <c r="I1316" i="1" s="1"/>
  <c r="J1316" i="1" s="1"/>
  <c r="H1315" i="1"/>
  <c r="I1315" i="1" s="1"/>
  <c r="J1315" i="1" s="1"/>
  <c r="H1314" i="1"/>
  <c r="I1314" i="1" s="1"/>
  <c r="J1314" i="1" s="1"/>
  <c r="H1313" i="1"/>
  <c r="I1313" i="1" s="1"/>
  <c r="J1313" i="1" s="1"/>
  <c r="H1312" i="1"/>
  <c r="I1312" i="1" s="1"/>
  <c r="J1312" i="1" s="1"/>
  <c r="H1311" i="1"/>
  <c r="I1311" i="1" s="1"/>
  <c r="J1311" i="1" s="1"/>
  <c r="H1310" i="1"/>
  <c r="I1310" i="1" s="1"/>
  <c r="J1310" i="1" s="1"/>
  <c r="H1309" i="1"/>
  <c r="I1309" i="1" s="1"/>
  <c r="J1309" i="1" s="1"/>
  <c r="H1308" i="1"/>
  <c r="I1308" i="1" s="1"/>
  <c r="J1308" i="1" s="1"/>
  <c r="H1307" i="1"/>
  <c r="I1307" i="1" s="1"/>
  <c r="J1307" i="1" s="1"/>
  <c r="H1306" i="1"/>
  <c r="I1306" i="1" s="1"/>
  <c r="J1306" i="1" s="1"/>
  <c r="H1305" i="1"/>
  <c r="I1305" i="1" s="1"/>
  <c r="J1305" i="1" s="1"/>
  <c r="H1304" i="1"/>
  <c r="I1304" i="1" s="1"/>
  <c r="J1304" i="1" s="1"/>
  <c r="H1303" i="1"/>
  <c r="I1303" i="1" s="1"/>
  <c r="J1303" i="1" s="1"/>
  <c r="H1302" i="1"/>
  <c r="I1302" i="1" s="1"/>
  <c r="J1302" i="1" s="1"/>
  <c r="H1301" i="1"/>
  <c r="I1301" i="1" s="1"/>
  <c r="J1301" i="1" s="1"/>
  <c r="H1300" i="1"/>
  <c r="I1300" i="1" s="1"/>
  <c r="J1300" i="1" s="1"/>
  <c r="H1299" i="1"/>
  <c r="I1299" i="1" s="1"/>
  <c r="J1299" i="1" s="1"/>
  <c r="H1298" i="1"/>
  <c r="I1298" i="1" s="1"/>
  <c r="J1298" i="1" s="1"/>
  <c r="H1297" i="1"/>
  <c r="I1297" i="1" s="1"/>
  <c r="J1297" i="1" s="1"/>
  <c r="H1296" i="1"/>
  <c r="I1296" i="1" s="1"/>
  <c r="J1296" i="1" s="1"/>
  <c r="H1295" i="1"/>
  <c r="I1295" i="1" s="1"/>
  <c r="J1295" i="1" s="1"/>
  <c r="H1294" i="1"/>
  <c r="I1294" i="1" s="1"/>
  <c r="J1294" i="1" s="1"/>
  <c r="H1293" i="1"/>
  <c r="I1293" i="1" s="1"/>
  <c r="J1293" i="1" s="1"/>
  <c r="H1292" i="1"/>
  <c r="I1292" i="1" s="1"/>
  <c r="J1292" i="1" s="1"/>
  <c r="H1291" i="1"/>
  <c r="I1291" i="1" s="1"/>
  <c r="J1291" i="1" s="1"/>
  <c r="H1290" i="1"/>
  <c r="I1290" i="1" s="1"/>
  <c r="J1290" i="1" s="1"/>
  <c r="H1289" i="1"/>
  <c r="I1289" i="1" s="1"/>
  <c r="J1289" i="1" s="1"/>
  <c r="H1288" i="1"/>
  <c r="I1288" i="1" s="1"/>
  <c r="J1288" i="1" s="1"/>
  <c r="H1287" i="1"/>
  <c r="I1287" i="1" s="1"/>
  <c r="J1287" i="1" s="1"/>
  <c r="H1286" i="1"/>
  <c r="I1286" i="1" s="1"/>
  <c r="J1286" i="1" s="1"/>
  <c r="H1285" i="1"/>
  <c r="I1285" i="1" s="1"/>
  <c r="J1285" i="1" s="1"/>
  <c r="H1283" i="1"/>
  <c r="I1283" i="1" s="1"/>
  <c r="J1283" i="1" s="1"/>
  <c r="H1282" i="1"/>
  <c r="I1282" i="1" s="1"/>
  <c r="J1282" i="1" s="1"/>
  <c r="H1281" i="1"/>
  <c r="I1281" i="1" s="1"/>
  <c r="J1281" i="1" s="1"/>
  <c r="H1280" i="1"/>
  <c r="I1280" i="1" s="1"/>
  <c r="J1280" i="1" s="1"/>
  <c r="H1279" i="1"/>
  <c r="I1279" i="1" s="1"/>
  <c r="J1279" i="1" s="1"/>
  <c r="H1277" i="1"/>
  <c r="I1277" i="1" s="1"/>
  <c r="J1277" i="1" s="1"/>
  <c r="H1276" i="1"/>
  <c r="I1276" i="1" s="1"/>
  <c r="J1276" i="1" s="1"/>
  <c r="H1275" i="1"/>
  <c r="I1275" i="1" s="1"/>
  <c r="J1275" i="1" s="1"/>
  <c r="H1274" i="1"/>
  <c r="I1274" i="1" s="1"/>
  <c r="J1274" i="1" s="1"/>
  <c r="H1273" i="1"/>
  <c r="I1273" i="1" s="1"/>
  <c r="J1273" i="1" s="1"/>
  <c r="H1272" i="1"/>
  <c r="I1272" i="1" s="1"/>
  <c r="J1272" i="1" s="1"/>
  <c r="H1271" i="1"/>
  <c r="I1271" i="1" s="1"/>
  <c r="J1271" i="1" s="1"/>
  <c r="H1270" i="1"/>
  <c r="I1270" i="1" s="1"/>
  <c r="J1270" i="1" s="1"/>
  <c r="H1269" i="1"/>
  <c r="I1269" i="1" s="1"/>
  <c r="J1269" i="1" s="1"/>
  <c r="H1268" i="1"/>
  <c r="I1268" i="1" s="1"/>
  <c r="J1268" i="1" s="1"/>
  <c r="H1267" i="1"/>
  <c r="I1267" i="1" s="1"/>
  <c r="J1267" i="1" s="1"/>
  <c r="H1266" i="1"/>
  <c r="I1266" i="1" s="1"/>
  <c r="J1266" i="1" s="1"/>
  <c r="H1264" i="1"/>
  <c r="I1264" i="1" s="1"/>
  <c r="J1264" i="1" s="1"/>
  <c r="H1263" i="1"/>
  <c r="I1263" i="1" s="1"/>
  <c r="J1263" i="1" s="1"/>
  <c r="H1262" i="1"/>
  <c r="I1262" i="1" s="1"/>
  <c r="J1262" i="1" s="1"/>
  <c r="H1261" i="1"/>
  <c r="I1261" i="1" s="1"/>
  <c r="J1261" i="1" s="1"/>
  <c r="H1260" i="1"/>
  <c r="I1260" i="1" s="1"/>
  <c r="J1260" i="1" s="1"/>
  <c r="H1259" i="1"/>
  <c r="I1259" i="1" s="1"/>
  <c r="J1259" i="1" s="1"/>
  <c r="H1258" i="1"/>
  <c r="I1258" i="1" s="1"/>
  <c r="J1258" i="1" s="1"/>
  <c r="H1257" i="1"/>
  <c r="I1257" i="1" s="1"/>
  <c r="J1257" i="1" s="1"/>
  <c r="J1256" i="1"/>
  <c r="H1255" i="1"/>
  <c r="I1255" i="1" s="1"/>
  <c r="J1255" i="1" s="1"/>
  <c r="H1254" i="1"/>
  <c r="I1254" i="1" s="1"/>
  <c r="J1254" i="1" s="1"/>
  <c r="H1253" i="1"/>
  <c r="I1253" i="1" s="1"/>
  <c r="J1253" i="1" s="1"/>
  <c r="H1252" i="1"/>
  <c r="I1252" i="1" s="1"/>
  <c r="J1252" i="1" s="1"/>
  <c r="H1250" i="1"/>
  <c r="I1250" i="1" s="1"/>
  <c r="J1250" i="1" s="1"/>
  <c r="H1249" i="1"/>
  <c r="I1249" i="1" s="1"/>
  <c r="J1249" i="1" s="1"/>
  <c r="H1248" i="1"/>
  <c r="I1248" i="1" s="1"/>
  <c r="J1248" i="1" s="1"/>
  <c r="H1247" i="1"/>
  <c r="I1247" i="1" s="1"/>
  <c r="J1247" i="1" s="1"/>
  <c r="H1245" i="1"/>
  <c r="I1245" i="1" s="1"/>
  <c r="J1245" i="1" s="1"/>
  <c r="H1244" i="1"/>
  <c r="I1244" i="1" s="1"/>
  <c r="J1244" i="1" s="1"/>
  <c r="H1243" i="1"/>
  <c r="I1243" i="1" s="1"/>
  <c r="J1243" i="1" s="1"/>
  <c r="H1242" i="1"/>
  <c r="I1242" i="1" s="1"/>
  <c r="J1242" i="1" s="1"/>
  <c r="H1241" i="1"/>
  <c r="I1241" i="1" s="1"/>
  <c r="J1241" i="1" s="1"/>
  <c r="H1240" i="1"/>
  <c r="I1240" i="1" s="1"/>
  <c r="J1240" i="1" s="1"/>
  <c r="H1239" i="1"/>
  <c r="I1239" i="1" s="1"/>
  <c r="J1239" i="1" s="1"/>
  <c r="H1238" i="1"/>
  <c r="I1238" i="1" s="1"/>
  <c r="J1238" i="1" s="1"/>
  <c r="H1237" i="1"/>
  <c r="I1237" i="1" s="1"/>
  <c r="J1237" i="1" s="1"/>
  <c r="H1236" i="1"/>
  <c r="I1236" i="1" s="1"/>
  <c r="J1236" i="1" s="1"/>
  <c r="H1235" i="1"/>
  <c r="I1235" i="1" s="1"/>
  <c r="J1235" i="1" s="1"/>
  <c r="H1234" i="1"/>
  <c r="I1234" i="1" s="1"/>
  <c r="J1234" i="1" s="1"/>
  <c r="H1233" i="1"/>
  <c r="I1233" i="1" s="1"/>
  <c r="J1233" i="1" s="1"/>
  <c r="H1231" i="1"/>
  <c r="I1231" i="1" s="1"/>
  <c r="J1231" i="1" s="1"/>
  <c r="H1230" i="1"/>
  <c r="I1230" i="1" s="1"/>
  <c r="J1230" i="1" s="1"/>
  <c r="H1228" i="1"/>
  <c r="I1228" i="1" s="1"/>
  <c r="J1228" i="1" s="1"/>
  <c r="H1227" i="1"/>
  <c r="I1227" i="1" s="1"/>
  <c r="J1227" i="1" s="1"/>
  <c r="H1226" i="1"/>
  <c r="I1226" i="1" s="1"/>
  <c r="J1226" i="1" s="1"/>
  <c r="H1225" i="1"/>
  <c r="I1225" i="1" s="1"/>
  <c r="J1225" i="1" s="1"/>
  <c r="H1224" i="1"/>
  <c r="I1224" i="1" s="1"/>
  <c r="J1224" i="1" s="1"/>
  <c r="H1223" i="1"/>
  <c r="I1223" i="1" s="1"/>
  <c r="J1223" i="1" s="1"/>
  <c r="H1222" i="1"/>
  <c r="I1222" i="1" s="1"/>
  <c r="J1222" i="1" s="1"/>
  <c r="H1221" i="1"/>
  <c r="I1221" i="1" s="1"/>
  <c r="J1221" i="1" s="1"/>
  <c r="H1220" i="1"/>
  <c r="I1220" i="1" s="1"/>
  <c r="J1220" i="1" s="1"/>
  <c r="H1219" i="1"/>
  <c r="I1219" i="1" s="1"/>
  <c r="J1219" i="1" s="1"/>
  <c r="H1218" i="1"/>
  <c r="I1218" i="1" s="1"/>
  <c r="J1218" i="1" s="1"/>
  <c r="H1217" i="1"/>
  <c r="I1217" i="1" s="1"/>
  <c r="J1217" i="1" s="1"/>
  <c r="H1216" i="1"/>
  <c r="I1216" i="1" s="1"/>
  <c r="J1216" i="1" s="1"/>
  <c r="H1214" i="1"/>
  <c r="I1214" i="1" s="1"/>
  <c r="J1214" i="1" s="1"/>
  <c r="H1213" i="1"/>
  <c r="I1213" i="1" s="1"/>
  <c r="J1213" i="1" s="1"/>
  <c r="H1212" i="1"/>
  <c r="I1212" i="1" s="1"/>
  <c r="J1212" i="1" s="1"/>
  <c r="H1210" i="1"/>
  <c r="I1210" i="1" s="1"/>
  <c r="J1210" i="1" s="1"/>
  <c r="H1209" i="1"/>
  <c r="I1209" i="1" s="1"/>
  <c r="J1209" i="1" s="1"/>
  <c r="H1208" i="1"/>
  <c r="I1208" i="1" s="1"/>
  <c r="J1208" i="1" s="1"/>
  <c r="H1207" i="1"/>
  <c r="I1207" i="1" s="1"/>
  <c r="J1207" i="1" s="1"/>
  <c r="H1205" i="1"/>
  <c r="I1205" i="1" s="1"/>
  <c r="J1205" i="1" s="1"/>
  <c r="H1204" i="1"/>
  <c r="I1204" i="1" s="1"/>
  <c r="J1204" i="1" s="1"/>
  <c r="H1203" i="1"/>
  <c r="I1203" i="1" s="1"/>
  <c r="J1203" i="1" s="1"/>
  <c r="H1202" i="1"/>
  <c r="I1202" i="1" s="1"/>
  <c r="J1202" i="1" s="1"/>
  <c r="H1199" i="1"/>
  <c r="I1199" i="1" s="1"/>
  <c r="J1199" i="1" s="1"/>
  <c r="H1198" i="1"/>
  <c r="I1198" i="1" s="1"/>
  <c r="J1198" i="1" s="1"/>
  <c r="H1197" i="1"/>
  <c r="I1197" i="1" s="1"/>
  <c r="J1197" i="1" s="1"/>
  <c r="H1196" i="1"/>
  <c r="I1196" i="1" s="1"/>
  <c r="J1196" i="1" s="1"/>
  <c r="H1195" i="1"/>
  <c r="I1195" i="1" s="1"/>
  <c r="J1195" i="1" s="1"/>
  <c r="H1194" i="1"/>
  <c r="I1194" i="1" s="1"/>
  <c r="J1194" i="1" s="1"/>
  <c r="H1193" i="1"/>
  <c r="I1193" i="1" s="1"/>
  <c r="J1193" i="1" s="1"/>
  <c r="H1191" i="1"/>
  <c r="I1191" i="1" s="1"/>
  <c r="J1191" i="1" s="1"/>
  <c r="H1190" i="1"/>
  <c r="I1190" i="1" s="1"/>
  <c r="J1190" i="1" s="1"/>
  <c r="H1189" i="1"/>
  <c r="I1189" i="1" s="1"/>
  <c r="J1189" i="1" s="1"/>
  <c r="H1188" i="1"/>
  <c r="I1188" i="1" s="1"/>
  <c r="J1188" i="1" s="1"/>
  <c r="H1187" i="1"/>
  <c r="I1187" i="1" s="1"/>
  <c r="J1187" i="1" s="1"/>
  <c r="H1186" i="1"/>
  <c r="I1186" i="1" s="1"/>
  <c r="J1186" i="1" s="1"/>
  <c r="H1185" i="1"/>
  <c r="I1185" i="1" s="1"/>
  <c r="J1185" i="1" s="1"/>
  <c r="H1184" i="1"/>
  <c r="I1184" i="1" s="1"/>
  <c r="J1184" i="1" s="1"/>
  <c r="H1183" i="1"/>
  <c r="I1183" i="1" s="1"/>
  <c r="J1183" i="1" s="1"/>
  <c r="H1182" i="1"/>
  <c r="I1182" i="1" s="1"/>
  <c r="J1182" i="1" s="1"/>
  <c r="H1181" i="1"/>
  <c r="I1181" i="1" s="1"/>
  <c r="J1181" i="1" s="1"/>
  <c r="H1180" i="1"/>
  <c r="I1180" i="1" s="1"/>
  <c r="J1180" i="1" s="1"/>
  <c r="H1179" i="1"/>
  <c r="I1179" i="1" s="1"/>
  <c r="J1179" i="1" s="1"/>
  <c r="H1178" i="1"/>
  <c r="I1178" i="1" s="1"/>
  <c r="J1178" i="1" s="1"/>
  <c r="H1177" i="1"/>
  <c r="I1177" i="1" s="1"/>
  <c r="J1177" i="1" s="1"/>
  <c r="H1176" i="1"/>
  <c r="I1176" i="1" s="1"/>
  <c r="J1176" i="1" s="1"/>
  <c r="H1175" i="1"/>
  <c r="I1175" i="1" s="1"/>
  <c r="J1175" i="1" s="1"/>
  <c r="H1174" i="1"/>
  <c r="I1174" i="1" s="1"/>
  <c r="J1174" i="1" s="1"/>
  <c r="H1173" i="1"/>
  <c r="I1173" i="1" s="1"/>
  <c r="J1173" i="1" s="1"/>
  <c r="H1172" i="1"/>
  <c r="I1172" i="1" s="1"/>
  <c r="J1172" i="1" s="1"/>
  <c r="H1171" i="1"/>
  <c r="I1171" i="1" s="1"/>
  <c r="J1171" i="1" s="1"/>
  <c r="H1169" i="1"/>
  <c r="I1169" i="1" s="1"/>
  <c r="J1169" i="1" s="1"/>
  <c r="H1168" i="1"/>
  <c r="I1168" i="1" s="1"/>
  <c r="J1168" i="1" s="1"/>
  <c r="H1167" i="1"/>
  <c r="I1167" i="1" s="1"/>
  <c r="J1167" i="1" s="1"/>
  <c r="H1165" i="1"/>
  <c r="I1165" i="1" s="1"/>
  <c r="J1165" i="1" s="1"/>
  <c r="H1164" i="1"/>
  <c r="I1164" i="1" s="1"/>
  <c r="J1164" i="1" s="1"/>
  <c r="H1163" i="1"/>
  <c r="I1163" i="1" s="1"/>
  <c r="J1163" i="1" s="1"/>
  <c r="H1162" i="1"/>
  <c r="I1162" i="1" s="1"/>
  <c r="J1162" i="1" s="1"/>
  <c r="H1160" i="1"/>
  <c r="I1160" i="1" s="1"/>
  <c r="J1160" i="1" s="1"/>
  <c r="H1159" i="1"/>
  <c r="I1159" i="1" s="1"/>
  <c r="J1159" i="1" s="1"/>
  <c r="H1158" i="1"/>
  <c r="I1158" i="1" s="1"/>
  <c r="J1158" i="1" s="1"/>
  <c r="H1157" i="1"/>
  <c r="I1157" i="1" s="1"/>
  <c r="J1157" i="1" s="1"/>
  <c r="H1155" i="1"/>
  <c r="I1155" i="1" s="1"/>
  <c r="J1155" i="1" s="1"/>
  <c r="H1154" i="1"/>
  <c r="I1154" i="1" s="1"/>
  <c r="J1154" i="1" s="1"/>
  <c r="H1153" i="1"/>
  <c r="I1153" i="1" s="1"/>
  <c r="J1153" i="1" s="1"/>
  <c r="H1152" i="1"/>
  <c r="I1152" i="1" s="1"/>
  <c r="J1152" i="1" s="1"/>
  <c r="H1149" i="1"/>
  <c r="I1149" i="1" s="1"/>
  <c r="J1149" i="1" s="1"/>
  <c r="H1148" i="1"/>
  <c r="I1148" i="1" s="1"/>
  <c r="J1148" i="1" s="1"/>
  <c r="H1147" i="1"/>
  <c r="I1147" i="1" s="1"/>
  <c r="J1147" i="1" s="1"/>
  <c r="H1146" i="1"/>
  <c r="I1146" i="1" s="1"/>
  <c r="J1146" i="1" s="1"/>
  <c r="H1145" i="1"/>
  <c r="I1145" i="1" s="1"/>
  <c r="J1145" i="1" s="1"/>
  <c r="H1144" i="1"/>
  <c r="I1144" i="1" s="1"/>
  <c r="J1144" i="1" s="1"/>
  <c r="H1143" i="1"/>
  <c r="I1143" i="1" s="1"/>
  <c r="J1143" i="1" s="1"/>
  <c r="H1142" i="1"/>
  <c r="I1142" i="1" s="1"/>
  <c r="J1142" i="1" s="1"/>
  <c r="H1141" i="1"/>
  <c r="I1141" i="1" s="1"/>
  <c r="J1141" i="1" s="1"/>
  <c r="H1140" i="1"/>
  <c r="I1140" i="1" s="1"/>
  <c r="J1140" i="1" s="1"/>
  <c r="H1139" i="1"/>
  <c r="I1139" i="1" s="1"/>
  <c r="J1139" i="1" s="1"/>
  <c r="H1138" i="1"/>
  <c r="I1138" i="1" s="1"/>
  <c r="J1138" i="1" s="1"/>
  <c r="H1137" i="1"/>
  <c r="I1137" i="1" s="1"/>
  <c r="J1137" i="1" s="1"/>
  <c r="H1136" i="1"/>
  <c r="I1136" i="1" s="1"/>
  <c r="J1136" i="1" s="1"/>
  <c r="H1135" i="1"/>
  <c r="I1135" i="1" s="1"/>
  <c r="J1135" i="1" s="1"/>
  <c r="H1134" i="1"/>
  <c r="I1134" i="1" s="1"/>
  <c r="J1134" i="1" s="1"/>
  <c r="H1133" i="1"/>
  <c r="I1133" i="1" s="1"/>
  <c r="J1133" i="1" s="1"/>
  <c r="H1132" i="1"/>
  <c r="I1132" i="1" s="1"/>
  <c r="J1132" i="1" s="1"/>
  <c r="H1131" i="1"/>
  <c r="I1131" i="1" s="1"/>
  <c r="J1131" i="1" s="1"/>
  <c r="H1129" i="1"/>
  <c r="I1129" i="1" s="1"/>
  <c r="J1129" i="1" s="1"/>
  <c r="H1128" i="1"/>
  <c r="I1128" i="1" s="1"/>
  <c r="J1128" i="1" s="1"/>
  <c r="H1127" i="1"/>
  <c r="I1127" i="1" s="1"/>
  <c r="J1127" i="1" s="1"/>
  <c r="H1126" i="1"/>
  <c r="I1126" i="1" s="1"/>
  <c r="J1126" i="1" s="1"/>
  <c r="H1123" i="1"/>
  <c r="I1123" i="1" s="1"/>
  <c r="J1123" i="1" s="1"/>
  <c r="H1122" i="1"/>
  <c r="I1122" i="1" s="1"/>
  <c r="J1122" i="1" s="1"/>
  <c r="H1121" i="1"/>
  <c r="I1121" i="1" s="1"/>
  <c r="J1121" i="1" s="1"/>
  <c r="H1120" i="1"/>
  <c r="I1120" i="1" s="1"/>
  <c r="J1120" i="1" s="1"/>
  <c r="H1118" i="1"/>
  <c r="I1118" i="1" s="1"/>
  <c r="J1118" i="1" s="1"/>
  <c r="H1117" i="1"/>
  <c r="I1117" i="1" s="1"/>
  <c r="J1117" i="1" s="1"/>
  <c r="H1116" i="1"/>
  <c r="I1116" i="1" s="1"/>
  <c r="J1116" i="1" s="1"/>
  <c r="H1115" i="1"/>
  <c r="I1115" i="1" s="1"/>
  <c r="J1115" i="1" s="1"/>
  <c r="H1114" i="1"/>
  <c r="I1114" i="1" s="1"/>
  <c r="J1114" i="1" s="1"/>
  <c r="H1113" i="1"/>
  <c r="I1113" i="1" s="1"/>
  <c r="J1113" i="1" s="1"/>
  <c r="H1112" i="1"/>
  <c r="I1112" i="1" s="1"/>
  <c r="J1112" i="1" s="1"/>
  <c r="H1111" i="1"/>
  <c r="I1111" i="1" s="1"/>
  <c r="J1111" i="1" s="1"/>
  <c r="H1110" i="1"/>
  <c r="I1110" i="1" s="1"/>
  <c r="J1110" i="1" s="1"/>
  <c r="H1109" i="1"/>
  <c r="I1109" i="1" s="1"/>
  <c r="J1109" i="1" s="1"/>
  <c r="H1108" i="1"/>
  <c r="I1108" i="1" s="1"/>
  <c r="J1108" i="1" s="1"/>
  <c r="H1107" i="1"/>
  <c r="I1107" i="1" s="1"/>
  <c r="J1107" i="1" s="1"/>
  <c r="H1106" i="1"/>
  <c r="I1106" i="1" s="1"/>
  <c r="J1106" i="1" s="1"/>
  <c r="H1105" i="1"/>
  <c r="I1105" i="1" s="1"/>
  <c r="J1105" i="1" s="1"/>
  <c r="H1104" i="1"/>
  <c r="I1104" i="1" s="1"/>
  <c r="J1104" i="1" s="1"/>
  <c r="H1103" i="1"/>
  <c r="I1103" i="1" s="1"/>
  <c r="J1103" i="1" s="1"/>
  <c r="H1102" i="1"/>
  <c r="I1102" i="1" s="1"/>
  <c r="J1102" i="1" s="1"/>
  <c r="H1100" i="1"/>
  <c r="I1100" i="1" s="1"/>
  <c r="J1100" i="1" s="1"/>
  <c r="H1099" i="1"/>
  <c r="I1099" i="1" s="1"/>
  <c r="J1099" i="1" s="1"/>
  <c r="H1098" i="1"/>
  <c r="I1098" i="1" s="1"/>
  <c r="J1098" i="1" s="1"/>
  <c r="H1096" i="1"/>
  <c r="I1096" i="1" s="1"/>
  <c r="J1096" i="1" s="1"/>
  <c r="H1095" i="1"/>
  <c r="I1095" i="1" s="1"/>
  <c r="J1095" i="1" s="1"/>
  <c r="H1094" i="1"/>
  <c r="I1094" i="1" s="1"/>
  <c r="J1094" i="1" s="1"/>
  <c r="H1092" i="1"/>
  <c r="I1092" i="1" s="1"/>
  <c r="J1092" i="1" s="1"/>
  <c r="H1091" i="1"/>
  <c r="I1091" i="1" s="1"/>
  <c r="J1091" i="1" s="1"/>
  <c r="H1090" i="1"/>
  <c r="I1090" i="1" s="1"/>
  <c r="J1090" i="1" s="1"/>
  <c r="H1089" i="1"/>
  <c r="I1089" i="1" s="1"/>
  <c r="J1089" i="1" s="1"/>
  <c r="H1087" i="1"/>
  <c r="I1087" i="1" s="1"/>
  <c r="J1087" i="1" s="1"/>
  <c r="H1086" i="1"/>
  <c r="I1086" i="1" s="1"/>
  <c r="J1086" i="1" s="1"/>
  <c r="H1085" i="1"/>
  <c r="I1085" i="1" s="1"/>
  <c r="J1085" i="1" s="1"/>
  <c r="H1084" i="1"/>
  <c r="I1084" i="1" s="1"/>
  <c r="J1084" i="1" s="1"/>
  <c r="H1082" i="1"/>
  <c r="I1082" i="1" s="1"/>
  <c r="J1082" i="1" s="1"/>
  <c r="H1081" i="1"/>
  <c r="I1081" i="1" s="1"/>
  <c r="J1081" i="1" s="1"/>
  <c r="H1080" i="1"/>
  <c r="I1080" i="1" s="1"/>
  <c r="J1080" i="1" s="1"/>
  <c r="H1079" i="1"/>
  <c r="I1079" i="1" s="1"/>
  <c r="J1079" i="1" s="1"/>
  <c r="H1077" i="1"/>
  <c r="I1077" i="1" s="1"/>
  <c r="J1077" i="1" s="1"/>
  <c r="H1076" i="1"/>
  <c r="I1076" i="1" s="1"/>
  <c r="J1076" i="1" s="1"/>
  <c r="H1075" i="1"/>
  <c r="I1075" i="1" s="1"/>
  <c r="J1075" i="1" s="1"/>
  <c r="H1073" i="1"/>
  <c r="I1073" i="1" s="1"/>
  <c r="J1073" i="1" s="1"/>
  <c r="H1072" i="1"/>
  <c r="I1072" i="1" s="1"/>
  <c r="J1072" i="1" s="1"/>
  <c r="H1071" i="1"/>
  <c r="I1071" i="1" s="1"/>
  <c r="J1071" i="1" s="1"/>
  <c r="H1069" i="1"/>
  <c r="I1069" i="1" s="1"/>
  <c r="J1069" i="1" s="1"/>
  <c r="H1068" i="1"/>
  <c r="I1068" i="1" s="1"/>
  <c r="J1068" i="1" s="1"/>
  <c r="H1066" i="1"/>
  <c r="I1066" i="1" s="1"/>
  <c r="J1066" i="1" s="1"/>
  <c r="H1065" i="1"/>
  <c r="I1065" i="1" s="1"/>
  <c r="J1065" i="1" s="1"/>
  <c r="H1064" i="1"/>
  <c r="I1064" i="1" s="1"/>
  <c r="J1064" i="1" s="1"/>
  <c r="H1063" i="1"/>
  <c r="I1063" i="1" s="1"/>
  <c r="J1063" i="1" s="1"/>
  <c r="H1062" i="1"/>
  <c r="I1062" i="1" s="1"/>
  <c r="J1062" i="1" s="1"/>
  <c r="H1061" i="1"/>
  <c r="I1061" i="1" s="1"/>
  <c r="J1061" i="1" s="1"/>
  <c r="H1060" i="1"/>
  <c r="I1060" i="1" s="1"/>
  <c r="J1060" i="1" s="1"/>
  <c r="H1059" i="1"/>
  <c r="I1059" i="1" s="1"/>
  <c r="J1059" i="1" s="1"/>
  <c r="H1058" i="1"/>
  <c r="I1058" i="1" s="1"/>
  <c r="J1058" i="1" s="1"/>
  <c r="H1057" i="1"/>
  <c r="I1057" i="1" s="1"/>
  <c r="J1057" i="1" s="1"/>
  <c r="H1056" i="1"/>
  <c r="I1056" i="1" s="1"/>
  <c r="J1056" i="1" s="1"/>
  <c r="H1055" i="1"/>
  <c r="I1055" i="1" s="1"/>
  <c r="J1055" i="1" s="1"/>
  <c r="H1054" i="1"/>
  <c r="I1054" i="1" s="1"/>
  <c r="J1054" i="1" s="1"/>
  <c r="H1053" i="1"/>
  <c r="I1053" i="1" s="1"/>
  <c r="J1053" i="1" s="1"/>
  <c r="H1052" i="1"/>
  <c r="I1052" i="1" s="1"/>
  <c r="J1052" i="1" s="1"/>
  <c r="H1051" i="1"/>
  <c r="I1051" i="1" s="1"/>
  <c r="J1051" i="1" s="1"/>
  <c r="H1050" i="1"/>
  <c r="I1050" i="1" s="1"/>
  <c r="J1050" i="1" s="1"/>
  <c r="H1049" i="1"/>
  <c r="I1049" i="1" s="1"/>
  <c r="J1049" i="1" s="1"/>
  <c r="H1048" i="1"/>
  <c r="I1048" i="1" s="1"/>
  <c r="J1048" i="1" s="1"/>
  <c r="H1047" i="1"/>
  <c r="I1047" i="1" s="1"/>
  <c r="J1047" i="1" s="1"/>
  <c r="H1046" i="1"/>
  <c r="I1046" i="1" s="1"/>
  <c r="J1046" i="1" s="1"/>
  <c r="H1045" i="1"/>
  <c r="I1045" i="1" s="1"/>
  <c r="J1045" i="1" s="1"/>
  <c r="H1044" i="1"/>
  <c r="I1044" i="1" s="1"/>
  <c r="J1044" i="1" s="1"/>
  <c r="H1042" i="1"/>
  <c r="I1042" i="1" s="1"/>
  <c r="J1042" i="1" s="1"/>
  <c r="H1041" i="1"/>
  <c r="I1041" i="1" s="1"/>
  <c r="J1041" i="1" s="1"/>
  <c r="H1040" i="1"/>
  <c r="I1040" i="1" s="1"/>
  <c r="J1040" i="1" s="1"/>
  <c r="H1039" i="1"/>
  <c r="I1039" i="1" s="1"/>
  <c r="J1039" i="1" s="1"/>
  <c r="H1038" i="1"/>
  <c r="I1038" i="1" s="1"/>
  <c r="J1038" i="1" s="1"/>
  <c r="H1037" i="1"/>
  <c r="I1037" i="1" s="1"/>
  <c r="J1037" i="1" s="1"/>
  <c r="H1036" i="1"/>
  <c r="I1036" i="1" s="1"/>
  <c r="J1036" i="1" s="1"/>
  <c r="H1035" i="1"/>
  <c r="I1035" i="1" s="1"/>
  <c r="J1035" i="1" s="1"/>
  <c r="H1034" i="1"/>
  <c r="I1034" i="1" s="1"/>
  <c r="J1034" i="1" s="1"/>
  <c r="H1033" i="1"/>
  <c r="I1033" i="1" s="1"/>
  <c r="J1033" i="1" s="1"/>
  <c r="H1032" i="1"/>
  <c r="I1032" i="1" s="1"/>
  <c r="J1032" i="1" s="1"/>
  <c r="H1031" i="1"/>
  <c r="I1031" i="1" s="1"/>
  <c r="J1031" i="1" s="1"/>
  <c r="H1030" i="1"/>
  <c r="I1030" i="1" s="1"/>
  <c r="J1030" i="1" s="1"/>
  <c r="H1029" i="1"/>
  <c r="I1029" i="1" s="1"/>
  <c r="J1029" i="1" s="1"/>
  <c r="H1028" i="1"/>
  <c r="I1028" i="1" s="1"/>
  <c r="J1028" i="1" s="1"/>
  <c r="H1027" i="1"/>
  <c r="I1027" i="1" s="1"/>
  <c r="J1027" i="1" s="1"/>
  <c r="H1026" i="1"/>
  <c r="I1026" i="1" s="1"/>
  <c r="J1026" i="1" s="1"/>
  <c r="H1025" i="1"/>
  <c r="I1025" i="1" s="1"/>
  <c r="J1025" i="1" s="1"/>
  <c r="H1024" i="1"/>
  <c r="I1024" i="1" s="1"/>
  <c r="J1024" i="1" s="1"/>
  <c r="H1023" i="1"/>
  <c r="I1023" i="1" s="1"/>
  <c r="J1023" i="1" s="1"/>
  <c r="H1022" i="1"/>
  <c r="I1022" i="1" s="1"/>
  <c r="J1022" i="1" s="1"/>
  <c r="H1021" i="1"/>
  <c r="I1021" i="1" s="1"/>
  <c r="J1021" i="1" s="1"/>
  <c r="H1020" i="1"/>
  <c r="I1020" i="1" s="1"/>
  <c r="J1020" i="1" s="1"/>
  <c r="H1019" i="1"/>
  <c r="I1019" i="1" s="1"/>
  <c r="J1019" i="1" s="1"/>
  <c r="H1018" i="1"/>
  <c r="I1018" i="1" s="1"/>
  <c r="J1018" i="1" s="1"/>
  <c r="H1017" i="1"/>
  <c r="I1017" i="1" s="1"/>
  <c r="J1017" i="1" s="1"/>
  <c r="H1016" i="1"/>
  <c r="I1016" i="1" s="1"/>
  <c r="J1016" i="1" s="1"/>
  <c r="H1015" i="1"/>
  <c r="I1015" i="1" s="1"/>
  <c r="J1015" i="1" s="1"/>
  <c r="H1014" i="1"/>
  <c r="I1014" i="1" s="1"/>
  <c r="J1014" i="1" s="1"/>
  <c r="H1013" i="1"/>
  <c r="I1013" i="1" s="1"/>
  <c r="J1013" i="1" s="1"/>
  <c r="H1012" i="1"/>
  <c r="I1012" i="1" s="1"/>
  <c r="J1012" i="1" s="1"/>
  <c r="H1011" i="1"/>
  <c r="I1011" i="1" s="1"/>
  <c r="J1011" i="1" s="1"/>
  <c r="H1010" i="1"/>
  <c r="I1010" i="1" s="1"/>
  <c r="J1010" i="1" s="1"/>
  <c r="H1009" i="1"/>
  <c r="I1009" i="1" s="1"/>
  <c r="J1009" i="1" s="1"/>
  <c r="H1008" i="1"/>
  <c r="I1008" i="1" s="1"/>
  <c r="J1008" i="1" s="1"/>
  <c r="H1007" i="1"/>
  <c r="I1007" i="1" s="1"/>
  <c r="J1007" i="1" s="1"/>
  <c r="H1006" i="1"/>
  <c r="I1006" i="1" s="1"/>
  <c r="J1006" i="1" s="1"/>
  <c r="H1005" i="1"/>
  <c r="I1005" i="1" s="1"/>
  <c r="J1005" i="1" s="1"/>
  <c r="H1004" i="1"/>
  <c r="I1004" i="1" s="1"/>
  <c r="J1004" i="1" s="1"/>
  <c r="H1003" i="1"/>
  <c r="I1003" i="1" s="1"/>
  <c r="J1003" i="1" s="1"/>
  <c r="H1002" i="1"/>
  <c r="I1002" i="1" s="1"/>
  <c r="J1002" i="1" s="1"/>
  <c r="H1000" i="1"/>
  <c r="I1000" i="1" s="1"/>
  <c r="J1000" i="1" s="1"/>
  <c r="H999" i="1"/>
  <c r="I999" i="1" s="1"/>
  <c r="J999" i="1" s="1"/>
  <c r="H998" i="1"/>
  <c r="I998" i="1" s="1"/>
  <c r="J998" i="1" s="1"/>
  <c r="H997" i="1"/>
  <c r="I997" i="1" s="1"/>
  <c r="J997" i="1" s="1"/>
  <c r="H996" i="1"/>
  <c r="I996" i="1" s="1"/>
  <c r="J996" i="1" s="1"/>
  <c r="H995" i="1"/>
  <c r="I995" i="1" s="1"/>
  <c r="J995" i="1" s="1"/>
  <c r="H994" i="1"/>
  <c r="I994" i="1" s="1"/>
  <c r="J994" i="1" s="1"/>
  <c r="H992" i="1"/>
  <c r="I992" i="1" s="1"/>
  <c r="J992" i="1" s="1"/>
  <c r="H991" i="1"/>
  <c r="I991" i="1" s="1"/>
  <c r="J991" i="1" s="1"/>
  <c r="H990" i="1"/>
  <c r="I990" i="1" s="1"/>
  <c r="J990" i="1" s="1"/>
  <c r="H989" i="1"/>
  <c r="I989" i="1" s="1"/>
  <c r="J989" i="1" s="1"/>
  <c r="H987" i="1"/>
  <c r="I987" i="1" s="1"/>
  <c r="J987" i="1" s="1"/>
  <c r="H984" i="1"/>
  <c r="I984" i="1" s="1"/>
  <c r="J984" i="1" s="1"/>
  <c r="H983" i="1"/>
  <c r="I983" i="1" s="1"/>
  <c r="J983" i="1" s="1"/>
  <c r="H982" i="1"/>
  <c r="I982" i="1" s="1"/>
  <c r="J982" i="1" s="1"/>
  <c r="H981" i="1"/>
  <c r="I981" i="1" s="1"/>
  <c r="J981" i="1" s="1"/>
  <c r="H980" i="1"/>
  <c r="I980" i="1" s="1"/>
  <c r="J980" i="1" s="1"/>
  <c r="H979" i="1"/>
  <c r="I979" i="1" s="1"/>
  <c r="J979" i="1" s="1"/>
  <c r="H978" i="1"/>
  <c r="I978" i="1" s="1"/>
  <c r="J978" i="1" s="1"/>
  <c r="H976" i="1"/>
  <c r="I976" i="1" s="1"/>
  <c r="J976" i="1" s="1"/>
  <c r="H975" i="1"/>
  <c r="I975" i="1" s="1"/>
  <c r="J975" i="1" s="1"/>
  <c r="H974" i="1"/>
  <c r="I974" i="1" s="1"/>
  <c r="J974" i="1" s="1"/>
  <c r="H972" i="1"/>
  <c r="I972" i="1" s="1"/>
  <c r="J972" i="1" s="1"/>
  <c r="H971" i="1"/>
  <c r="I971" i="1" s="1"/>
  <c r="J971" i="1" s="1"/>
  <c r="H970" i="1"/>
  <c r="I970" i="1" s="1"/>
  <c r="J970" i="1" s="1"/>
  <c r="H969" i="1"/>
  <c r="I969" i="1" s="1"/>
  <c r="J969" i="1" s="1"/>
  <c r="H968" i="1"/>
  <c r="I968" i="1" s="1"/>
  <c r="J968" i="1" s="1"/>
  <c r="H967" i="1"/>
  <c r="I967" i="1" s="1"/>
  <c r="J967" i="1" s="1"/>
  <c r="H966" i="1"/>
  <c r="I966" i="1" s="1"/>
  <c r="J966" i="1" s="1"/>
  <c r="H965" i="1"/>
  <c r="I965" i="1" s="1"/>
  <c r="J965" i="1" s="1"/>
  <c r="H964" i="1"/>
  <c r="I964" i="1" s="1"/>
  <c r="J964" i="1" s="1"/>
  <c r="H963" i="1"/>
  <c r="I963" i="1" s="1"/>
  <c r="J963" i="1" s="1"/>
  <c r="H962" i="1"/>
  <c r="I962" i="1" s="1"/>
  <c r="J962" i="1" s="1"/>
  <c r="H961" i="1"/>
  <c r="I961" i="1" s="1"/>
  <c r="J961" i="1" s="1"/>
  <c r="H960" i="1"/>
  <c r="I960" i="1" s="1"/>
  <c r="J960" i="1" s="1"/>
  <c r="H959" i="1"/>
  <c r="I959" i="1" s="1"/>
  <c r="J959" i="1" s="1"/>
  <c r="H958" i="1"/>
  <c r="I958" i="1" s="1"/>
  <c r="J958" i="1" s="1"/>
  <c r="H957" i="1"/>
  <c r="I957" i="1" s="1"/>
  <c r="J957" i="1" s="1"/>
  <c r="H956" i="1"/>
  <c r="I956" i="1" s="1"/>
  <c r="J956" i="1" s="1"/>
  <c r="H955" i="1"/>
  <c r="I955" i="1" s="1"/>
  <c r="J955" i="1" s="1"/>
  <c r="J953" i="1"/>
  <c r="H952" i="1"/>
  <c r="I952" i="1" s="1"/>
  <c r="J952" i="1" s="1"/>
  <c r="H951" i="1"/>
  <c r="I951" i="1" s="1"/>
  <c r="J951" i="1" s="1"/>
  <c r="H950" i="1"/>
  <c r="I950" i="1" s="1"/>
  <c r="J950" i="1" s="1"/>
  <c r="H949" i="1"/>
  <c r="I949" i="1" s="1"/>
  <c r="J949" i="1" s="1"/>
  <c r="H948" i="1"/>
  <c r="I948" i="1" s="1"/>
  <c r="J948" i="1" s="1"/>
  <c r="H947" i="1"/>
  <c r="I947" i="1" s="1"/>
  <c r="J947" i="1" s="1"/>
  <c r="H946" i="1"/>
  <c r="I946" i="1" s="1"/>
  <c r="J946" i="1" s="1"/>
  <c r="J945" i="1"/>
  <c r="H944" i="1"/>
  <c r="I944" i="1" s="1"/>
  <c r="J944" i="1" s="1"/>
  <c r="H943" i="1"/>
  <c r="I943" i="1" s="1"/>
  <c r="J943" i="1" s="1"/>
  <c r="H942" i="1"/>
  <c r="I942" i="1" s="1"/>
  <c r="J942" i="1" s="1"/>
  <c r="H941" i="1"/>
  <c r="I941" i="1" s="1"/>
  <c r="J941" i="1" s="1"/>
  <c r="H940" i="1"/>
  <c r="I940" i="1" s="1"/>
  <c r="J940" i="1" s="1"/>
  <c r="H939" i="1"/>
  <c r="I939" i="1" s="1"/>
  <c r="J939" i="1" s="1"/>
  <c r="H938" i="1"/>
  <c r="I938" i="1" s="1"/>
  <c r="J938" i="1" s="1"/>
  <c r="H937" i="1"/>
  <c r="I937" i="1" s="1"/>
  <c r="J937" i="1" s="1"/>
  <c r="H936" i="1"/>
  <c r="I936" i="1" s="1"/>
  <c r="J936" i="1" s="1"/>
  <c r="H935" i="1"/>
  <c r="I935" i="1" s="1"/>
  <c r="J935" i="1" s="1"/>
  <c r="J934" i="1"/>
  <c r="H933" i="1"/>
  <c r="I933" i="1" s="1"/>
  <c r="J933" i="1" s="1"/>
  <c r="H932" i="1"/>
  <c r="I932" i="1" s="1"/>
  <c r="J932" i="1" s="1"/>
  <c r="H931" i="1"/>
  <c r="I931" i="1" s="1"/>
  <c r="J931" i="1" s="1"/>
  <c r="H930" i="1"/>
  <c r="I930" i="1" s="1"/>
  <c r="J930" i="1" s="1"/>
  <c r="H929" i="1"/>
  <c r="I929" i="1" s="1"/>
  <c r="J929" i="1" s="1"/>
  <c r="H928" i="1"/>
  <c r="I928" i="1" s="1"/>
  <c r="J928" i="1" s="1"/>
  <c r="H927" i="1"/>
  <c r="I927" i="1" s="1"/>
  <c r="J927" i="1" s="1"/>
  <c r="H926" i="1"/>
  <c r="I926" i="1" s="1"/>
  <c r="J926" i="1" s="1"/>
  <c r="H925" i="1"/>
  <c r="I925" i="1" s="1"/>
  <c r="J925" i="1" s="1"/>
  <c r="H924" i="1"/>
  <c r="I924" i="1" s="1"/>
  <c r="J924" i="1" s="1"/>
  <c r="H923" i="1"/>
  <c r="I923" i="1" s="1"/>
  <c r="J923" i="1" s="1"/>
  <c r="H922" i="1"/>
  <c r="I922" i="1" s="1"/>
  <c r="J922" i="1" s="1"/>
  <c r="H921" i="1"/>
  <c r="I921" i="1" s="1"/>
  <c r="J921" i="1" s="1"/>
  <c r="H920" i="1"/>
  <c r="I920" i="1" s="1"/>
  <c r="J920" i="1" s="1"/>
  <c r="H919" i="1"/>
  <c r="I919" i="1" s="1"/>
  <c r="J919" i="1" s="1"/>
  <c r="H918" i="1"/>
  <c r="I918" i="1" s="1"/>
  <c r="J918" i="1" s="1"/>
  <c r="H917" i="1"/>
  <c r="I917" i="1" s="1"/>
  <c r="J917" i="1" s="1"/>
  <c r="H916" i="1"/>
  <c r="I916" i="1" s="1"/>
  <c r="J916" i="1" s="1"/>
  <c r="H915" i="1"/>
  <c r="I915" i="1" s="1"/>
  <c r="J915" i="1" s="1"/>
  <c r="H914" i="1"/>
  <c r="I914" i="1" s="1"/>
  <c r="J914" i="1" s="1"/>
  <c r="J913" i="1"/>
  <c r="H912" i="1"/>
  <c r="I912" i="1" s="1"/>
  <c r="J912" i="1" s="1"/>
  <c r="H911" i="1"/>
  <c r="I911" i="1" s="1"/>
  <c r="J911" i="1" s="1"/>
  <c r="H910" i="1"/>
  <c r="I910" i="1" s="1"/>
  <c r="J910" i="1" s="1"/>
  <c r="H909" i="1"/>
  <c r="I909" i="1" s="1"/>
  <c r="J909" i="1" s="1"/>
  <c r="J908" i="1"/>
  <c r="H907" i="1"/>
  <c r="I907" i="1" s="1"/>
  <c r="J907" i="1" s="1"/>
  <c r="H906" i="1"/>
  <c r="I906" i="1" s="1"/>
  <c r="J906" i="1" s="1"/>
  <c r="H905" i="1"/>
  <c r="I905" i="1" s="1"/>
  <c r="J905" i="1" s="1"/>
  <c r="H904" i="1"/>
  <c r="I904" i="1" s="1"/>
  <c r="J904" i="1" s="1"/>
  <c r="H903" i="1"/>
  <c r="I903" i="1" s="1"/>
  <c r="J903" i="1" s="1"/>
  <c r="H902" i="1"/>
  <c r="I902" i="1" s="1"/>
  <c r="J902" i="1" s="1"/>
  <c r="H901" i="1"/>
  <c r="I901" i="1" s="1"/>
  <c r="J901" i="1" s="1"/>
  <c r="H900" i="1"/>
  <c r="I900" i="1" s="1"/>
  <c r="J900" i="1" s="1"/>
  <c r="H899" i="1"/>
  <c r="I899" i="1" s="1"/>
  <c r="J899" i="1" s="1"/>
  <c r="H898" i="1"/>
  <c r="I898" i="1" s="1"/>
  <c r="J898" i="1" s="1"/>
  <c r="H897" i="1"/>
  <c r="I897" i="1" s="1"/>
  <c r="J897" i="1" s="1"/>
  <c r="H896" i="1"/>
  <c r="I896" i="1" s="1"/>
  <c r="J896" i="1" s="1"/>
  <c r="H895" i="1"/>
  <c r="I895" i="1" s="1"/>
  <c r="J895" i="1" s="1"/>
  <c r="H894" i="1"/>
  <c r="I894" i="1" s="1"/>
  <c r="J894" i="1" s="1"/>
  <c r="H893" i="1"/>
  <c r="I893" i="1" s="1"/>
  <c r="J893" i="1" s="1"/>
  <c r="H892" i="1"/>
  <c r="I892" i="1" s="1"/>
  <c r="J892" i="1" s="1"/>
  <c r="H891" i="1"/>
  <c r="I891" i="1" s="1"/>
  <c r="J891" i="1" s="1"/>
  <c r="H890" i="1"/>
  <c r="I890" i="1" s="1"/>
  <c r="J890" i="1" s="1"/>
  <c r="H886" i="1"/>
  <c r="I886" i="1" s="1"/>
  <c r="J886" i="1" s="1"/>
  <c r="H885" i="1"/>
  <c r="I885" i="1" s="1"/>
  <c r="J885" i="1" s="1"/>
  <c r="H884" i="1"/>
  <c r="I884" i="1" s="1"/>
  <c r="J884" i="1" s="1"/>
  <c r="H883" i="1"/>
  <c r="I883" i="1" s="1"/>
  <c r="J883" i="1" s="1"/>
  <c r="H882" i="1"/>
  <c r="I882" i="1" s="1"/>
  <c r="J882" i="1" s="1"/>
  <c r="H880" i="1"/>
  <c r="I880" i="1" s="1"/>
  <c r="J880" i="1" s="1"/>
  <c r="H879" i="1"/>
  <c r="I879" i="1" s="1"/>
  <c r="J879" i="1" s="1"/>
  <c r="H878" i="1"/>
  <c r="I878" i="1" s="1"/>
  <c r="J878" i="1" s="1"/>
  <c r="H877" i="1"/>
  <c r="I877" i="1" s="1"/>
  <c r="J877" i="1" s="1"/>
  <c r="H875" i="1"/>
  <c r="I875" i="1" s="1"/>
  <c r="J875" i="1" s="1"/>
  <c r="H874" i="1"/>
  <c r="I874" i="1" s="1"/>
  <c r="J874" i="1" s="1"/>
  <c r="H873" i="1"/>
  <c r="I873" i="1" s="1"/>
  <c r="J873" i="1" s="1"/>
  <c r="H872" i="1"/>
  <c r="I872" i="1" s="1"/>
  <c r="J872" i="1" s="1"/>
  <c r="H870" i="1"/>
  <c r="I870" i="1" s="1"/>
  <c r="J870" i="1" s="1"/>
  <c r="H869" i="1"/>
  <c r="I869" i="1" s="1"/>
  <c r="J869" i="1" s="1"/>
  <c r="H868" i="1"/>
  <c r="I868" i="1" s="1"/>
  <c r="J868" i="1" s="1"/>
  <c r="H867" i="1"/>
  <c r="I867" i="1" s="1"/>
  <c r="J867" i="1" s="1"/>
  <c r="H865" i="1"/>
  <c r="I865" i="1" s="1"/>
  <c r="J865" i="1" s="1"/>
  <c r="H864" i="1"/>
  <c r="I864" i="1" s="1"/>
  <c r="J864" i="1" s="1"/>
  <c r="H863" i="1"/>
  <c r="I863" i="1" s="1"/>
  <c r="J863" i="1" s="1"/>
  <c r="H862" i="1"/>
  <c r="I862" i="1" s="1"/>
  <c r="J862" i="1" s="1"/>
  <c r="H861" i="1"/>
  <c r="I861" i="1" s="1"/>
  <c r="J861" i="1" s="1"/>
  <c r="H860" i="1"/>
  <c r="I860" i="1" s="1"/>
  <c r="J860" i="1" s="1"/>
  <c r="H858" i="1"/>
  <c r="I858" i="1" s="1"/>
  <c r="J858" i="1" s="1"/>
  <c r="H857" i="1"/>
  <c r="I857" i="1" s="1"/>
  <c r="J857" i="1" s="1"/>
  <c r="H856" i="1"/>
  <c r="I856" i="1" s="1"/>
  <c r="J856" i="1" s="1"/>
  <c r="H855" i="1"/>
  <c r="I855" i="1" s="1"/>
  <c r="J855" i="1" s="1"/>
  <c r="H854" i="1"/>
  <c r="I854" i="1" s="1"/>
  <c r="J854" i="1" s="1"/>
  <c r="H851" i="1"/>
  <c r="I851" i="1" s="1"/>
  <c r="J851" i="1" s="1"/>
  <c r="H850" i="1"/>
  <c r="I850" i="1" s="1"/>
  <c r="J850" i="1" s="1"/>
  <c r="H849" i="1"/>
  <c r="I849" i="1" s="1"/>
  <c r="J849" i="1" s="1"/>
  <c r="H848" i="1"/>
  <c r="I848" i="1" s="1"/>
  <c r="J848" i="1" s="1"/>
  <c r="H847" i="1"/>
  <c r="I847" i="1" s="1"/>
  <c r="J847" i="1" s="1"/>
  <c r="H845" i="1"/>
  <c r="I845" i="1" s="1"/>
  <c r="J845" i="1" s="1"/>
  <c r="H843" i="1"/>
  <c r="I843" i="1" s="1"/>
  <c r="J843" i="1" s="1"/>
  <c r="H842" i="1"/>
  <c r="I842" i="1" s="1"/>
  <c r="J842" i="1" s="1"/>
  <c r="H840" i="1"/>
  <c r="I840" i="1" s="1"/>
  <c r="J840" i="1" s="1"/>
  <c r="H838" i="1"/>
  <c r="I838" i="1" s="1"/>
  <c r="J838" i="1" s="1"/>
  <c r="H837" i="1"/>
  <c r="I837" i="1" s="1"/>
  <c r="J837" i="1" s="1"/>
  <c r="H836" i="1"/>
  <c r="I836" i="1" s="1"/>
  <c r="J836" i="1" s="1"/>
  <c r="H835" i="1"/>
  <c r="I835" i="1" s="1"/>
  <c r="J835" i="1" s="1"/>
  <c r="H834" i="1"/>
  <c r="I834" i="1" s="1"/>
  <c r="J834" i="1" s="1"/>
  <c r="H833" i="1"/>
  <c r="I833" i="1" s="1"/>
  <c r="J833" i="1" s="1"/>
  <c r="H832" i="1"/>
  <c r="I832" i="1" s="1"/>
  <c r="J832" i="1" s="1"/>
  <c r="H831" i="1"/>
  <c r="I831" i="1" s="1"/>
  <c r="J831" i="1" s="1"/>
  <c r="H830" i="1"/>
  <c r="I830" i="1" s="1"/>
  <c r="J830" i="1" s="1"/>
  <c r="H829" i="1"/>
  <c r="I829" i="1" s="1"/>
  <c r="J829" i="1" s="1"/>
  <c r="H828" i="1"/>
  <c r="I828" i="1" s="1"/>
  <c r="J828" i="1" s="1"/>
  <c r="H826" i="1"/>
  <c r="I826" i="1" s="1"/>
  <c r="J826" i="1" s="1"/>
  <c r="H825" i="1"/>
  <c r="I825" i="1" s="1"/>
  <c r="J825" i="1" s="1"/>
  <c r="H823" i="1"/>
  <c r="I823" i="1" s="1"/>
  <c r="J823" i="1" s="1"/>
  <c r="H822" i="1"/>
  <c r="I822" i="1" s="1"/>
  <c r="J822" i="1" s="1"/>
  <c r="H821" i="1"/>
  <c r="I821" i="1" s="1"/>
  <c r="J821" i="1" s="1"/>
  <c r="H820" i="1"/>
  <c r="I820" i="1" s="1"/>
  <c r="J820" i="1" s="1"/>
  <c r="H819" i="1"/>
  <c r="I819" i="1" s="1"/>
  <c r="J819" i="1" s="1"/>
  <c r="H817" i="1"/>
  <c r="I817" i="1" s="1"/>
  <c r="J817" i="1" s="1"/>
  <c r="H816" i="1"/>
  <c r="I816" i="1" s="1"/>
  <c r="J816" i="1" s="1"/>
  <c r="H815" i="1"/>
  <c r="I815" i="1" s="1"/>
  <c r="J815" i="1" s="1"/>
  <c r="H814" i="1"/>
  <c r="I814" i="1" s="1"/>
  <c r="J814" i="1" s="1"/>
  <c r="H813" i="1"/>
  <c r="I813" i="1" s="1"/>
  <c r="J813" i="1" s="1"/>
  <c r="H812" i="1"/>
  <c r="I812" i="1" s="1"/>
  <c r="J812" i="1" s="1"/>
  <c r="H810" i="1"/>
  <c r="I810" i="1" s="1"/>
  <c r="J810" i="1" s="1"/>
  <c r="H809" i="1"/>
  <c r="I809" i="1" s="1"/>
  <c r="J809" i="1" s="1"/>
  <c r="H808" i="1"/>
  <c r="I808" i="1" s="1"/>
  <c r="J808" i="1" s="1"/>
  <c r="H806" i="1"/>
  <c r="I806" i="1" s="1"/>
  <c r="J806" i="1" s="1"/>
  <c r="H805" i="1"/>
  <c r="I805" i="1" s="1"/>
  <c r="J805" i="1" s="1"/>
  <c r="H804" i="1"/>
  <c r="I804" i="1" s="1"/>
  <c r="J804" i="1" s="1"/>
  <c r="H802" i="1"/>
  <c r="I802" i="1" s="1"/>
  <c r="J802" i="1" s="1"/>
  <c r="H799" i="1"/>
  <c r="I799" i="1" s="1"/>
  <c r="J799" i="1" s="1"/>
  <c r="H798" i="1"/>
  <c r="I798" i="1" s="1"/>
  <c r="J798" i="1" s="1"/>
  <c r="H797" i="1"/>
  <c r="I797" i="1" s="1"/>
  <c r="J797" i="1" s="1"/>
  <c r="H796" i="1"/>
  <c r="I796" i="1" s="1"/>
  <c r="J796" i="1" s="1"/>
  <c r="H795" i="1"/>
  <c r="I795" i="1" s="1"/>
  <c r="J795" i="1" s="1"/>
  <c r="H794" i="1"/>
  <c r="I794" i="1" s="1"/>
  <c r="J794" i="1" s="1"/>
  <c r="H793" i="1"/>
  <c r="I793" i="1" s="1"/>
  <c r="J793" i="1" s="1"/>
  <c r="H792" i="1"/>
  <c r="I792" i="1" s="1"/>
  <c r="J792" i="1" s="1"/>
  <c r="H790" i="1"/>
  <c r="I790" i="1" s="1"/>
  <c r="J790" i="1" s="1"/>
  <c r="H788" i="1"/>
  <c r="I788" i="1" s="1"/>
  <c r="J788" i="1" s="1"/>
  <c r="H787" i="1"/>
  <c r="I787" i="1" s="1"/>
  <c r="J787" i="1" s="1"/>
  <c r="H785" i="1"/>
  <c r="I785" i="1" s="1"/>
  <c r="J785" i="1" s="1"/>
  <c r="H784" i="1"/>
  <c r="I784" i="1" s="1"/>
  <c r="J784" i="1" s="1"/>
  <c r="H782" i="1"/>
  <c r="I782" i="1" s="1"/>
  <c r="J782" i="1" s="1"/>
  <c r="H781" i="1"/>
  <c r="I781" i="1" s="1"/>
  <c r="J781" i="1" s="1"/>
  <c r="H780" i="1"/>
  <c r="I780" i="1" s="1"/>
  <c r="J780" i="1" s="1"/>
  <c r="H779" i="1"/>
  <c r="I779" i="1" s="1"/>
  <c r="J779" i="1" s="1"/>
  <c r="H778" i="1"/>
  <c r="I778" i="1" s="1"/>
  <c r="J778" i="1" s="1"/>
  <c r="H777" i="1"/>
  <c r="I777" i="1" s="1"/>
  <c r="J777" i="1" s="1"/>
  <c r="H776" i="1"/>
  <c r="I776" i="1" s="1"/>
  <c r="J776" i="1" s="1"/>
  <c r="H775" i="1"/>
  <c r="I775" i="1" s="1"/>
  <c r="J775" i="1" s="1"/>
  <c r="H774" i="1"/>
  <c r="I774" i="1" s="1"/>
  <c r="J774" i="1" s="1"/>
  <c r="H773" i="1"/>
  <c r="I773" i="1" s="1"/>
  <c r="J773" i="1" s="1"/>
  <c r="H772" i="1"/>
  <c r="I772" i="1" s="1"/>
  <c r="J772" i="1" s="1"/>
  <c r="H771" i="1"/>
  <c r="I771" i="1" s="1"/>
  <c r="J771" i="1" s="1"/>
  <c r="H770" i="1"/>
  <c r="I770" i="1" s="1"/>
  <c r="J770" i="1" s="1"/>
  <c r="H768" i="1"/>
  <c r="I768" i="1" s="1"/>
  <c r="J768" i="1" s="1"/>
  <c r="H767" i="1"/>
  <c r="I767" i="1" s="1"/>
  <c r="J767" i="1" s="1"/>
  <c r="H766" i="1"/>
  <c r="I766" i="1" s="1"/>
  <c r="J766" i="1" s="1"/>
  <c r="H765" i="1"/>
  <c r="I765" i="1" s="1"/>
  <c r="J765" i="1" s="1"/>
  <c r="H764" i="1"/>
  <c r="I764" i="1" s="1"/>
  <c r="J764" i="1" s="1"/>
  <c r="H763" i="1"/>
  <c r="I763" i="1" s="1"/>
  <c r="J763" i="1" s="1"/>
  <c r="H762" i="1"/>
  <c r="I762" i="1" s="1"/>
  <c r="J762" i="1" s="1"/>
  <c r="H761" i="1"/>
  <c r="I761" i="1" s="1"/>
  <c r="J761" i="1" s="1"/>
  <c r="H760" i="1"/>
  <c r="I760" i="1" s="1"/>
  <c r="J760" i="1" s="1"/>
  <c r="H759" i="1"/>
  <c r="I759" i="1" s="1"/>
  <c r="J759" i="1" s="1"/>
  <c r="H758" i="1"/>
  <c r="I758" i="1" s="1"/>
  <c r="J758" i="1" s="1"/>
  <c r="H757" i="1"/>
  <c r="I757" i="1" s="1"/>
  <c r="J757" i="1" s="1"/>
  <c r="H756" i="1"/>
  <c r="I756" i="1" s="1"/>
  <c r="J756" i="1" s="1"/>
  <c r="H755" i="1"/>
  <c r="I755" i="1" s="1"/>
  <c r="J755" i="1" s="1"/>
  <c r="H753" i="1"/>
  <c r="I753" i="1" s="1"/>
  <c r="J753" i="1" s="1"/>
  <c r="H752" i="1"/>
  <c r="I752" i="1" s="1"/>
  <c r="J752" i="1" s="1"/>
  <c r="H751" i="1"/>
  <c r="I751" i="1" s="1"/>
  <c r="J751" i="1" s="1"/>
  <c r="H750" i="1"/>
  <c r="I750" i="1" s="1"/>
  <c r="J750" i="1" s="1"/>
  <c r="H748" i="1"/>
  <c r="I748" i="1" s="1"/>
  <c r="J748" i="1" s="1"/>
  <c r="H747" i="1"/>
  <c r="I747" i="1" s="1"/>
  <c r="J747" i="1" s="1"/>
  <c r="H746" i="1"/>
  <c r="I746" i="1" s="1"/>
  <c r="J746" i="1" s="1"/>
  <c r="H745" i="1"/>
  <c r="I745" i="1" s="1"/>
  <c r="J745" i="1" s="1"/>
  <c r="H744" i="1"/>
  <c r="I744" i="1" s="1"/>
  <c r="J744" i="1" s="1"/>
  <c r="H743" i="1"/>
  <c r="I743" i="1" s="1"/>
  <c r="J743" i="1" s="1"/>
  <c r="H742" i="1"/>
  <c r="I742" i="1" s="1"/>
  <c r="J742" i="1" s="1"/>
  <c r="H741" i="1"/>
  <c r="I741" i="1" s="1"/>
  <c r="J741" i="1" s="1"/>
  <c r="H739" i="1"/>
  <c r="I739" i="1" s="1"/>
  <c r="J739" i="1" s="1"/>
  <c r="H738" i="1"/>
  <c r="I738" i="1" s="1"/>
  <c r="J738" i="1" s="1"/>
  <c r="H737" i="1"/>
  <c r="I737" i="1" s="1"/>
  <c r="J737" i="1" s="1"/>
  <c r="H736" i="1"/>
  <c r="I736" i="1" s="1"/>
  <c r="J736" i="1" s="1"/>
  <c r="H735" i="1"/>
  <c r="I735" i="1" s="1"/>
  <c r="J735" i="1" s="1"/>
  <c r="H734" i="1"/>
  <c r="I734" i="1" s="1"/>
  <c r="J734" i="1" s="1"/>
  <c r="H733" i="1"/>
  <c r="I733" i="1" s="1"/>
  <c r="J733" i="1" s="1"/>
  <c r="H731" i="1"/>
  <c r="I731" i="1" s="1"/>
  <c r="J731" i="1" s="1"/>
  <c r="H730" i="1"/>
  <c r="I730" i="1" s="1"/>
  <c r="J730" i="1" s="1"/>
  <c r="H729" i="1"/>
  <c r="I729" i="1" s="1"/>
  <c r="J729" i="1" s="1"/>
  <c r="H727" i="1"/>
  <c r="I727" i="1" s="1"/>
  <c r="J727" i="1" s="1"/>
  <c r="H726" i="1"/>
  <c r="I726" i="1" s="1"/>
  <c r="J726" i="1" s="1"/>
  <c r="H725" i="1"/>
  <c r="I725" i="1" s="1"/>
  <c r="J725" i="1" s="1"/>
  <c r="H723" i="1"/>
  <c r="I723" i="1" s="1"/>
  <c r="J723" i="1" s="1"/>
  <c r="H720" i="1"/>
  <c r="I720" i="1" s="1"/>
  <c r="J720" i="1" s="1"/>
  <c r="H719" i="1"/>
  <c r="I719" i="1" s="1"/>
  <c r="J719" i="1" s="1"/>
  <c r="H718" i="1"/>
  <c r="I718" i="1" s="1"/>
  <c r="J718" i="1" s="1"/>
  <c r="H717" i="1"/>
  <c r="I717" i="1" s="1"/>
  <c r="J717" i="1" s="1"/>
  <c r="H716" i="1"/>
  <c r="I716" i="1" s="1"/>
  <c r="J716" i="1" s="1"/>
  <c r="H715" i="1"/>
  <c r="I715" i="1" s="1"/>
  <c r="J715" i="1" s="1"/>
  <c r="H713" i="1"/>
  <c r="I713" i="1" s="1"/>
  <c r="J713" i="1" s="1"/>
  <c r="H711" i="1"/>
  <c r="I711" i="1" s="1"/>
  <c r="J711" i="1" s="1"/>
  <c r="H710" i="1"/>
  <c r="I710" i="1" s="1"/>
  <c r="J710" i="1" s="1"/>
  <c r="H708" i="1"/>
  <c r="I708" i="1" s="1"/>
  <c r="J708" i="1" s="1"/>
  <c r="H706" i="1"/>
  <c r="I706" i="1" s="1"/>
  <c r="J706" i="1" s="1"/>
  <c r="H705" i="1"/>
  <c r="I705" i="1" s="1"/>
  <c r="J705" i="1" s="1"/>
  <c r="H704" i="1"/>
  <c r="I704" i="1" s="1"/>
  <c r="J704" i="1" s="1"/>
  <c r="H703" i="1"/>
  <c r="I703" i="1" s="1"/>
  <c r="J703" i="1" s="1"/>
  <c r="H702" i="1"/>
  <c r="I702" i="1" s="1"/>
  <c r="J702" i="1" s="1"/>
  <c r="H701" i="1"/>
  <c r="I701" i="1" s="1"/>
  <c r="J701" i="1" s="1"/>
  <c r="H700" i="1"/>
  <c r="I700" i="1" s="1"/>
  <c r="J700" i="1" s="1"/>
  <c r="H699" i="1"/>
  <c r="I699" i="1" s="1"/>
  <c r="J699" i="1" s="1"/>
  <c r="H698" i="1"/>
  <c r="I698" i="1" s="1"/>
  <c r="J698" i="1" s="1"/>
  <c r="H697" i="1"/>
  <c r="I697" i="1" s="1"/>
  <c r="J697" i="1" s="1"/>
  <c r="H696" i="1"/>
  <c r="I696" i="1" s="1"/>
  <c r="J696" i="1" s="1"/>
  <c r="H694" i="1"/>
  <c r="I694" i="1" s="1"/>
  <c r="J694" i="1" s="1"/>
  <c r="H693" i="1"/>
  <c r="I693" i="1" s="1"/>
  <c r="J693" i="1" s="1"/>
  <c r="H692" i="1"/>
  <c r="I692" i="1" s="1"/>
  <c r="J692" i="1" s="1"/>
  <c r="H691" i="1"/>
  <c r="I691" i="1" s="1"/>
  <c r="J691" i="1" s="1"/>
  <c r="H690" i="1"/>
  <c r="I690" i="1" s="1"/>
  <c r="J690" i="1" s="1"/>
  <c r="H689" i="1"/>
  <c r="I689" i="1" s="1"/>
  <c r="J689" i="1" s="1"/>
  <c r="H688" i="1"/>
  <c r="I688" i="1" s="1"/>
  <c r="J688" i="1" s="1"/>
  <c r="H687" i="1"/>
  <c r="I687" i="1" s="1"/>
  <c r="J687" i="1" s="1"/>
  <c r="H686" i="1"/>
  <c r="I686" i="1" s="1"/>
  <c r="J686" i="1" s="1"/>
  <c r="H685" i="1"/>
  <c r="I685" i="1" s="1"/>
  <c r="J685" i="1" s="1"/>
  <c r="H684" i="1"/>
  <c r="I684" i="1" s="1"/>
  <c r="J684" i="1" s="1"/>
  <c r="H683" i="1"/>
  <c r="I683" i="1" s="1"/>
  <c r="J683" i="1" s="1"/>
  <c r="H682" i="1"/>
  <c r="I682" i="1" s="1"/>
  <c r="J682" i="1" s="1"/>
  <c r="H681" i="1"/>
  <c r="I681" i="1" s="1"/>
  <c r="J681" i="1" s="1"/>
  <c r="H679" i="1"/>
  <c r="I679" i="1" s="1"/>
  <c r="J679" i="1" s="1"/>
  <c r="H678" i="1"/>
  <c r="I678" i="1" s="1"/>
  <c r="J678" i="1" s="1"/>
  <c r="H677" i="1"/>
  <c r="I677" i="1" s="1"/>
  <c r="J677" i="1" s="1"/>
  <c r="H675" i="1"/>
  <c r="I675" i="1" s="1"/>
  <c r="J675" i="1" s="1"/>
  <c r="H674" i="1"/>
  <c r="I674" i="1" s="1"/>
  <c r="J674" i="1" s="1"/>
  <c r="H673" i="1"/>
  <c r="I673" i="1" s="1"/>
  <c r="J673" i="1" s="1"/>
  <c r="H672" i="1"/>
  <c r="I672" i="1" s="1"/>
  <c r="J672" i="1" s="1"/>
  <c r="H671" i="1"/>
  <c r="I671" i="1" s="1"/>
  <c r="J671" i="1" s="1"/>
  <c r="H670" i="1"/>
  <c r="I670" i="1" s="1"/>
  <c r="J670" i="1" s="1"/>
  <c r="H669" i="1"/>
  <c r="I669" i="1" s="1"/>
  <c r="J669" i="1" s="1"/>
  <c r="H668" i="1"/>
  <c r="I668" i="1" s="1"/>
  <c r="J668" i="1" s="1"/>
  <c r="H666" i="1"/>
  <c r="I666" i="1" s="1"/>
  <c r="J666" i="1" s="1"/>
  <c r="H665" i="1"/>
  <c r="I665" i="1" s="1"/>
  <c r="J665" i="1" s="1"/>
  <c r="H664" i="1"/>
  <c r="I664" i="1" s="1"/>
  <c r="J664" i="1" s="1"/>
  <c r="H663" i="1"/>
  <c r="I663" i="1" s="1"/>
  <c r="J663" i="1" s="1"/>
  <c r="H661" i="1"/>
  <c r="I661" i="1" s="1"/>
  <c r="J661" i="1" s="1"/>
  <c r="H660" i="1"/>
  <c r="I660" i="1" s="1"/>
  <c r="J660" i="1" s="1"/>
  <c r="H659" i="1"/>
  <c r="I659" i="1" s="1"/>
  <c r="J659" i="1" s="1"/>
  <c r="H657" i="1"/>
  <c r="I657" i="1" s="1"/>
  <c r="J657" i="1" s="1"/>
  <c r="H656" i="1"/>
  <c r="I656" i="1" s="1"/>
  <c r="J656" i="1" s="1"/>
  <c r="H655" i="1"/>
  <c r="I655" i="1" s="1"/>
  <c r="J655" i="1" s="1"/>
  <c r="H653" i="1"/>
  <c r="I653" i="1" s="1"/>
  <c r="J653" i="1" s="1"/>
  <c r="H650" i="1"/>
  <c r="I650" i="1" s="1"/>
  <c r="J650" i="1" s="1"/>
  <c r="H649" i="1"/>
  <c r="I649" i="1" s="1"/>
  <c r="J649" i="1" s="1"/>
  <c r="H648" i="1"/>
  <c r="I648" i="1" s="1"/>
  <c r="J648" i="1" s="1"/>
  <c r="H647" i="1"/>
  <c r="I647" i="1" s="1"/>
  <c r="J647" i="1" s="1"/>
  <c r="H646" i="1"/>
  <c r="I646" i="1" s="1"/>
  <c r="J646" i="1" s="1"/>
  <c r="H645" i="1"/>
  <c r="I645" i="1" s="1"/>
  <c r="J645" i="1" s="1"/>
  <c r="H644" i="1"/>
  <c r="I644" i="1" s="1"/>
  <c r="J644" i="1" s="1"/>
  <c r="H642" i="1"/>
  <c r="I642" i="1" s="1"/>
  <c r="J642" i="1" s="1"/>
  <c r="H640" i="1"/>
  <c r="I640" i="1" s="1"/>
  <c r="J640" i="1" s="1"/>
  <c r="H639" i="1"/>
  <c r="I639" i="1" s="1"/>
  <c r="J639" i="1" s="1"/>
  <c r="H637" i="1"/>
  <c r="I637" i="1" s="1"/>
  <c r="J637" i="1" s="1"/>
  <c r="H636" i="1"/>
  <c r="I636" i="1" s="1"/>
  <c r="J636" i="1" s="1"/>
  <c r="H634" i="1"/>
  <c r="I634" i="1" s="1"/>
  <c r="J634" i="1" s="1"/>
  <c r="H633" i="1"/>
  <c r="I633" i="1" s="1"/>
  <c r="J633" i="1" s="1"/>
  <c r="H632" i="1"/>
  <c r="I632" i="1" s="1"/>
  <c r="J632" i="1" s="1"/>
  <c r="H631" i="1"/>
  <c r="I631" i="1" s="1"/>
  <c r="J631" i="1" s="1"/>
  <c r="H630" i="1"/>
  <c r="I630" i="1" s="1"/>
  <c r="J630" i="1" s="1"/>
  <c r="H629" i="1"/>
  <c r="I629" i="1" s="1"/>
  <c r="J629" i="1" s="1"/>
  <c r="H628" i="1"/>
  <c r="I628" i="1" s="1"/>
  <c r="J628" i="1" s="1"/>
  <c r="H627" i="1"/>
  <c r="I627" i="1" s="1"/>
  <c r="J627" i="1" s="1"/>
  <c r="H626" i="1"/>
  <c r="I626" i="1" s="1"/>
  <c r="J626" i="1" s="1"/>
  <c r="H625" i="1"/>
  <c r="I625" i="1" s="1"/>
  <c r="J625" i="1" s="1"/>
  <c r="H624" i="1"/>
  <c r="I624" i="1" s="1"/>
  <c r="J624" i="1" s="1"/>
  <c r="H623" i="1"/>
  <c r="I623" i="1" s="1"/>
  <c r="J623" i="1" s="1"/>
  <c r="H621" i="1"/>
  <c r="I621" i="1" s="1"/>
  <c r="J621" i="1" s="1"/>
  <c r="H620" i="1"/>
  <c r="I620" i="1" s="1"/>
  <c r="J620" i="1" s="1"/>
  <c r="H619" i="1"/>
  <c r="I619" i="1" s="1"/>
  <c r="J619" i="1" s="1"/>
  <c r="H618" i="1"/>
  <c r="I618" i="1" s="1"/>
  <c r="J618" i="1" s="1"/>
  <c r="H617" i="1"/>
  <c r="I617" i="1" s="1"/>
  <c r="J617" i="1" s="1"/>
  <c r="H616" i="1"/>
  <c r="I616" i="1" s="1"/>
  <c r="J616" i="1" s="1"/>
  <c r="H615" i="1"/>
  <c r="I615" i="1" s="1"/>
  <c r="J615" i="1" s="1"/>
  <c r="H614" i="1"/>
  <c r="I614" i="1" s="1"/>
  <c r="J614" i="1" s="1"/>
  <c r="H613" i="1"/>
  <c r="I613" i="1" s="1"/>
  <c r="J613" i="1" s="1"/>
  <c r="H612" i="1"/>
  <c r="I612" i="1" s="1"/>
  <c r="J612" i="1" s="1"/>
  <c r="H611" i="1"/>
  <c r="I611" i="1" s="1"/>
  <c r="J611" i="1" s="1"/>
  <c r="H610" i="1"/>
  <c r="I610" i="1" s="1"/>
  <c r="J610" i="1" s="1"/>
  <c r="H609" i="1"/>
  <c r="I609" i="1" s="1"/>
  <c r="J609" i="1" s="1"/>
  <c r="H608" i="1"/>
  <c r="I608" i="1" s="1"/>
  <c r="J608" i="1" s="1"/>
  <c r="H606" i="1"/>
  <c r="I606" i="1" s="1"/>
  <c r="J606" i="1" s="1"/>
  <c r="H605" i="1"/>
  <c r="I605" i="1" s="1"/>
  <c r="J605" i="1" s="1"/>
  <c r="H604" i="1"/>
  <c r="I604" i="1" s="1"/>
  <c r="J604" i="1" s="1"/>
  <c r="H603" i="1"/>
  <c r="I603" i="1" s="1"/>
  <c r="J603" i="1" s="1"/>
  <c r="H601" i="1"/>
  <c r="I601" i="1" s="1"/>
  <c r="J601" i="1" s="1"/>
  <c r="H600" i="1"/>
  <c r="I600" i="1" s="1"/>
  <c r="J600" i="1" s="1"/>
  <c r="H599" i="1"/>
  <c r="I599" i="1" s="1"/>
  <c r="J599" i="1" s="1"/>
  <c r="H598" i="1"/>
  <c r="I598" i="1" s="1"/>
  <c r="J598" i="1" s="1"/>
  <c r="H597" i="1"/>
  <c r="I597" i="1" s="1"/>
  <c r="J597" i="1" s="1"/>
  <c r="H596" i="1"/>
  <c r="I596" i="1" s="1"/>
  <c r="J596" i="1" s="1"/>
  <c r="H595" i="1"/>
  <c r="I595" i="1" s="1"/>
  <c r="J595" i="1" s="1"/>
  <c r="H594" i="1"/>
  <c r="I594" i="1" s="1"/>
  <c r="J594" i="1" s="1"/>
  <c r="H592" i="1"/>
  <c r="I592" i="1" s="1"/>
  <c r="J592" i="1" s="1"/>
  <c r="H591" i="1"/>
  <c r="I591" i="1" s="1"/>
  <c r="J591" i="1" s="1"/>
  <c r="H590" i="1"/>
  <c r="I590" i="1" s="1"/>
  <c r="J590" i="1" s="1"/>
  <c r="H589" i="1"/>
  <c r="I589" i="1" s="1"/>
  <c r="J589" i="1" s="1"/>
  <c r="H588" i="1"/>
  <c r="I588" i="1" s="1"/>
  <c r="J588" i="1" s="1"/>
  <c r="H587" i="1"/>
  <c r="I587" i="1" s="1"/>
  <c r="J587" i="1" s="1"/>
  <c r="H586" i="1"/>
  <c r="I586" i="1" s="1"/>
  <c r="J586" i="1" s="1"/>
  <c r="H584" i="1"/>
  <c r="I584" i="1" s="1"/>
  <c r="J584" i="1" s="1"/>
  <c r="H583" i="1"/>
  <c r="I583" i="1" s="1"/>
  <c r="J583" i="1" s="1"/>
  <c r="H582" i="1"/>
  <c r="I582" i="1" s="1"/>
  <c r="J582" i="1" s="1"/>
  <c r="H580" i="1"/>
  <c r="I580" i="1" s="1"/>
  <c r="J580" i="1" s="1"/>
  <c r="H579" i="1"/>
  <c r="I579" i="1" s="1"/>
  <c r="J579" i="1" s="1"/>
  <c r="H578" i="1"/>
  <c r="I578" i="1" s="1"/>
  <c r="J578" i="1" s="1"/>
  <c r="H576" i="1"/>
  <c r="I576" i="1" s="1"/>
  <c r="J576" i="1" s="1"/>
  <c r="H573" i="1"/>
  <c r="I573" i="1" s="1"/>
  <c r="J573" i="1" s="1"/>
  <c r="H572" i="1"/>
  <c r="I572" i="1" s="1"/>
  <c r="J572" i="1" s="1"/>
  <c r="H571" i="1"/>
  <c r="I571" i="1" s="1"/>
  <c r="J571" i="1" s="1"/>
  <c r="H570" i="1"/>
  <c r="I570" i="1" s="1"/>
  <c r="J570" i="1" s="1"/>
  <c r="H569" i="1"/>
  <c r="I569" i="1" s="1"/>
  <c r="J569" i="1" s="1"/>
  <c r="H568" i="1"/>
  <c r="I568" i="1" s="1"/>
  <c r="J568" i="1" s="1"/>
  <c r="H567" i="1"/>
  <c r="I567" i="1" s="1"/>
  <c r="J567" i="1" s="1"/>
  <c r="H566" i="1"/>
  <c r="I566" i="1" s="1"/>
  <c r="J566" i="1" s="1"/>
  <c r="H565" i="1"/>
  <c r="I565" i="1" s="1"/>
  <c r="J565" i="1" s="1"/>
  <c r="H563" i="1"/>
  <c r="I563" i="1" s="1"/>
  <c r="J563" i="1" s="1"/>
  <c r="H562" i="1"/>
  <c r="I562" i="1" s="1"/>
  <c r="J562" i="1" s="1"/>
  <c r="H561" i="1"/>
  <c r="I561" i="1" s="1"/>
  <c r="J561" i="1" s="1"/>
  <c r="H559" i="1"/>
  <c r="I559" i="1" s="1"/>
  <c r="J559" i="1" s="1"/>
  <c r="H558" i="1"/>
  <c r="I558" i="1" s="1"/>
  <c r="J558" i="1" s="1"/>
  <c r="H557" i="1"/>
  <c r="I557" i="1" s="1"/>
  <c r="J557" i="1" s="1"/>
  <c r="H555" i="1"/>
  <c r="I555" i="1" s="1"/>
  <c r="J555" i="1" s="1"/>
  <c r="H554" i="1"/>
  <c r="I554" i="1" s="1"/>
  <c r="J554" i="1" s="1"/>
  <c r="H552" i="1"/>
  <c r="I552" i="1" s="1"/>
  <c r="J552" i="1" s="1"/>
  <c r="H551" i="1"/>
  <c r="I551" i="1" s="1"/>
  <c r="J551" i="1" s="1"/>
  <c r="H549" i="1"/>
  <c r="I549" i="1" s="1"/>
  <c r="J549" i="1" s="1"/>
  <c r="H548" i="1"/>
  <c r="I548" i="1" s="1"/>
  <c r="J548" i="1" s="1"/>
  <c r="H547" i="1"/>
  <c r="I547" i="1" s="1"/>
  <c r="J547" i="1" s="1"/>
  <c r="H545" i="1"/>
  <c r="I545" i="1" s="1"/>
  <c r="J545" i="1" s="1"/>
  <c r="H544" i="1"/>
  <c r="I544" i="1" s="1"/>
  <c r="J544" i="1" s="1"/>
  <c r="H543" i="1"/>
  <c r="I543" i="1" s="1"/>
  <c r="J543" i="1" s="1"/>
  <c r="H542" i="1"/>
  <c r="I542" i="1" s="1"/>
  <c r="J542" i="1" s="1"/>
  <c r="H541" i="1"/>
  <c r="I541" i="1" s="1"/>
  <c r="J541" i="1" s="1"/>
  <c r="H540" i="1"/>
  <c r="I540" i="1" s="1"/>
  <c r="J540" i="1" s="1"/>
  <c r="H539" i="1"/>
  <c r="I539" i="1" s="1"/>
  <c r="J539" i="1" s="1"/>
  <c r="H538" i="1"/>
  <c r="I538" i="1" s="1"/>
  <c r="J538" i="1" s="1"/>
  <c r="H536" i="1"/>
  <c r="I536" i="1" s="1"/>
  <c r="J536" i="1" s="1"/>
  <c r="H535" i="1"/>
  <c r="I535" i="1" s="1"/>
  <c r="J535" i="1" s="1"/>
  <c r="H534" i="1"/>
  <c r="I534" i="1" s="1"/>
  <c r="J534" i="1" s="1"/>
  <c r="H533" i="1"/>
  <c r="I533" i="1" s="1"/>
  <c r="J533" i="1" s="1"/>
  <c r="H532" i="1"/>
  <c r="I532" i="1" s="1"/>
  <c r="J532" i="1" s="1"/>
  <c r="H531" i="1"/>
  <c r="I531" i="1" s="1"/>
  <c r="J531" i="1" s="1"/>
  <c r="H530" i="1"/>
  <c r="I530" i="1" s="1"/>
  <c r="J530" i="1" s="1"/>
  <c r="H529" i="1"/>
  <c r="I529" i="1" s="1"/>
  <c r="J529" i="1" s="1"/>
  <c r="H528" i="1"/>
  <c r="I528" i="1" s="1"/>
  <c r="J528" i="1" s="1"/>
  <c r="H527" i="1"/>
  <c r="I527" i="1" s="1"/>
  <c r="J527" i="1" s="1"/>
  <c r="H526" i="1"/>
  <c r="I526" i="1" s="1"/>
  <c r="J526" i="1" s="1"/>
  <c r="H525" i="1"/>
  <c r="I525" i="1" s="1"/>
  <c r="J525" i="1" s="1"/>
  <c r="H524" i="1"/>
  <c r="I524" i="1" s="1"/>
  <c r="J524" i="1" s="1"/>
  <c r="H523" i="1"/>
  <c r="I523" i="1" s="1"/>
  <c r="J523" i="1" s="1"/>
  <c r="H521" i="1"/>
  <c r="I521" i="1" s="1"/>
  <c r="J521" i="1" s="1"/>
  <c r="H520" i="1"/>
  <c r="I520" i="1" s="1"/>
  <c r="J520" i="1" s="1"/>
  <c r="H519" i="1"/>
  <c r="I519" i="1" s="1"/>
  <c r="J519" i="1" s="1"/>
  <c r="H518" i="1"/>
  <c r="I518" i="1" s="1"/>
  <c r="J518" i="1" s="1"/>
  <c r="H517" i="1"/>
  <c r="I517" i="1" s="1"/>
  <c r="J517" i="1" s="1"/>
  <c r="H515" i="1"/>
  <c r="I515" i="1" s="1"/>
  <c r="J515" i="1" s="1"/>
  <c r="H514" i="1"/>
  <c r="I514" i="1" s="1"/>
  <c r="J514" i="1" s="1"/>
  <c r="H513" i="1"/>
  <c r="I513" i="1" s="1"/>
  <c r="J513" i="1" s="1"/>
  <c r="H512" i="1"/>
  <c r="I512" i="1" s="1"/>
  <c r="J512" i="1" s="1"/>
  <c r="H511" i="1"/>
  <c r="I511" i="1" s="1"/>
  <c r="J511" i="1" s="1"/>
  <c r="H510" i="1"/>
  <c r="I510" i="1" s="1"/>
  <c r="J510" i="1" s="1"/>
  <c r="H509" i="1"/>
  <c r="I509" i="1" s="1"/>
  <c r="J509" i="1" s="1"/>
  <c r="H507" i="1"/>
  <c r="I507" i="1" s="1"/>
  <c r="J507" i="1" s="1"/>
  <c r="H506" i="1"/>
  <c r="I506" i="1" s="1"/>
  <c r="J506" i="1" s="1"/>
  <c r="H505" i="1"/>
  <c r="I505" i="1" s="1"/>
  <c r="J505" i="1" s="1"/>
  <c r="H504" i="1"/>
  <c r="I504" i="1" s="1"/>
  <c r="J504" i="1" s="1"/>
  <c r="H503" i="1"/>
  <c r="I503" i="1" s="1"/>
  <c r="J503" i="1" s="1"/>
  <c r="H502" i="1"/>
  <c r="I502" i="1" s="1"/>
  <c r="J502" i="1" s="1"/>
  <c r="H501" i="1"/>
  <c r="I501" i="1" s="1"/>
  <c r="J501" i="1" s="1"/>
  <c r="H500" i="1"/>
  <c r="I500" i="1" s="1"/>
  <c r="J500" i="1" s="1"/>
  <c r="H498" i="1"/>
  <c r="I498" i="1" s="1"/>
  <c r="J498" i="1" s="1"/>
  <c r="H497" i="1"/>
  <c r="I497" i="1" s="1"/>
  <c r="J497" i="1" s="1"/>
  <c r="H496" i="1"/>
  <c r="I496" i="1" s="1"/>
  <c r="J496" i="1" s="1"/>
  <c r="H494" i="1"/>
  <c r="I494" i="1" s="1"/>
  <c r="J494" i="1" s="1"/>
  <c r="H493" i="1"/>
  <c r="I493" i="1" s="1"/>
  <c r="J493" i="1" s="1"/>
  <c r="H492" i="1"/>
  <c r="I492" i="1" s="1"/>
  <c r="J492" i="1" s="1"/>
  <c r="H490" i="1"/>
  <c r="I490" i="1" s="1"/>
  <c r="J490" i="1" s="1"/>
  <c r="H487" i="1"/>
  <c r="I487" i="1" s="1"/>
  <c r="J487" i="1" s="1"/>
  <c r="H486" i="1"/>
  <c r="I486" i="1" s="1"/>
  <c r="J486" i="1" s="1"/>
  <c r="H485" i="1"/>
  <c r="I485" i="1" s="1"/>
  <c r="J485" i="1" s="1"/>
  <c r="H484" i="1"/>
  <c r="I484" i="1" s="1"/>
  <c r="J484" i="1" s="1"/>
  <c r="H483" i="1"/>
  <c r="I483" i="1" s="1"/>
  <c r="J483" i="1" s="1"/>
  <c r="H482" i="1"/>
  <c r="I482" i="1" s="1"/>
  <c r="J482" i="1" s="1"/>
  <c r="H481" i="1"/>
  <c r="I481" i="1" s="1"/>
  <c r="J481" i="1" s="1"/>
  <c r="H479" i="1"/>
  <c r="I479" i="1" s="1"/>
  <c r="J479" i="1" s="1"/>
  <c r="H477" i="1"/>
  <c r="I477" i="1" s="1"/>
  <c r="J477" i="1" s="1"/>
  <c r="H475" i="1"/>
  <c r="I475" i="1" s="1"/>
  <c r="J475" i="1" s="1"/>
  <c r="H474" i="1"/>
  <c r="I474" i="1" s="1"/>
  <c r="J474" i="1" s="1"/>
  <c r="H472" i="1"/>
  <c r="I472" i="1" s="1"/>
  <c r="J472" i="1" s="1"/>
  <c r="H471" i="1"/>
  <c r="I471" i="1" s="1"/>
  <c r="J471" i="1" s="1"/>
  <c r="H470" i="1"/>
  <c r="I470" i="1" s="1"/>
  <c r="J470" i="1" s="1"/>
  <c r="H469" i="1"/>
  <c r="I469" i="1" s="1"/>
  <c r="J469" i="1" s="1"/>
  <c r="H467" i="1"/>
  <c r="I467" i="1" s="1"/>
  <c r="J467" i="1" s="1"/>
  <c r="H466" i="1"/>
  <c r="I466" i="1" s="1"/>
  <c r="J466" i="1" s="1"/>
  <c r="H465" i="1"/>
  <c r="I465" i="1" s="1"/>
  <c r="J465" i="1" s="1"/>
  <c r="H464" i="1"/>
  <c r="I464" i="1" s="1"/>
  <c r="J464" i="1" s="1"/>
  <c r="H463" i="1"/>
  <c r="I463" i="1" s="1"/>
  <c r="J463" i="1" s="1"/>
  <c r="H462" i="1"/>
  <c r="I462" i="1" s="1"/>
  <c r="J462" i="1" s="1"/>
  <c r="H461" i="1"/>
  <c r="I461" i="1" s="1"/>
  <c r="J461" i="1" s="1"/>
  <c r="H459" i="1"/>
  <c r="I459" i="1" s="1"/>
  <c r="J459" i="1" s="1"/>
  <c r="H458" i="1"/>
  <c r="I458" i="1" s="1"/>
  <c r="J458" i="1" s="1"/>
  <c r="H457" i="1"/>
  <c r="I457" i="1" s="1"/>
  <c r="J457" i="1" s="1"/>
  <c r="H456" i="1"/>
  <c r="I456" i="1" s="1"/>
  <c r="J456" i="1" s="1"/>
  <c r="H455" i="1"/>
  <c r="I455" i="1" s="1"/>
  <c r="J455" i="1" s="1"/>
  <c r="H454" i="1"/>
  <c r="I454" i="1" s="1"/>
  <c r="J454" i="1" s="1"/>
  <c r="H453" i="1"/>
  <c r="I453" i="1" s="1"/>
  <c r="J453" i="1" s="1"/>
  <c r="H452" i="1"/>
  <c r="I452" i="1" s="1"/>
  <c r="J452" i="1" s="1"/>
  <c r="H451" i="1"/>
  <c r="I451" i="1" s="1"/>
  <c r="J451" i="1" s="1"/>
  <c r="H450" i="1"/>
  <c r="I450" i="1" s="1"/>
  <c r="J450" i="1" s="1"/>
  <c r="H449" i="1"/>
  <c r="I449" i="1" s="1"/>
  <c r="J449" i="1" s="1"/>
  <c r="H448" i="1"/>
  <c r="I448" i="1" s="1"/>
  <c r="J448" i="1" s="1"/>
  <c r="H447" i="1"/>
  <c r="I447" i="1" s="1"/>
  <c r="J447" i="1" s="1"/>
  <c r="H446" i="1"/>
  <c r="I446" i="1" s="1"/>
  <c r="J446" i="1" s="1"/>
  <c r="H444" i="1"/>
  <c r="I444" i="1" s="1"/>
  <c r="J444" i="1" s="1"/>
  <c r="H443" i="1"/>
  <c r="I443" i="1" s="1"/>
  <c r="J443" i="1" s="1"/>
  <c r="H442" i="1"/>
  <c r="I442" i="1" s="1"/>
  <c r="J442" i="1" s="1"/>
  <c r="H441" i="1"/>
  <c r="I441" i="1" s="1"/>
  <c r="J441" i="1" s="1"/>
  <c r="H439" i="1"/>
  <c r="I439" i="1" s="1"/>
  <c r="J439" i="1" s="1"/>
  <c r="H438" i="1"/>
  <c r="I438" i="1" s="1"/>
  <c r="J438" i="1" s="1"/>
  <c r="H437" i="1"/>
  <c r="I437" i="1" s="1"/>
  <c r="J437" i="1" s="1"/>
  <c r="H436" i="1"/>
  <c r="I436" i="1" s="1"/>
  <c r="J436" i="1" s="1"/>
  <c r="H435" i="1"/>
  <c r="I435" i="1" s="1"/>
  <c r="J435" i="1" s="1"/>
  <c r="H434" i="1"/>
  <c r="I434" i="1" s="1"/>
  <c r="J434" i="1" s="1"/>
  <c r="H433" i="1"/>
  <c r="I433" i="1" s="1"/>
  <c r="J433" i="1" s="1"/>
  <c r="H432" i="1"/>
  <c r="I432" i="1" s="1"/>
  <c r="J432" i="1" s="1"/>
  <c r="H430" i="1"/>
  <c r="I430" i="1" s="1"/>
  <c r="J430" i="1" s="1"/>
  <c r="H429" i="1"/>
  <c r="I429" i="1" s="1"/>
  <c r="J429" i="1" s="1"/>
  <c r="H428" i="1"/>
  <c r="I428" i="1" s="1"/>
  <c r="J428" i="1" s="1"/>
  <c r="H427" i="1"/>
  <c r="I427" i="1" s="1"/>
  <c r="J427" i="1" s="1"/>
  <c r="H426" i="1"/>
  <c r="I426" i="1" s="1"/>
  <c r="J426" i="1" s="1"/>
  <c r="H425" i="1"/>
  <c r="I425" i="1" s="1"/>
  <c r="J425" i="1" s="1"/>
  <c r="H424" i="1"/>
  <c r="I424" i="1" s="1"/>
  <c r="J424" i="1" s="1"/>
  <c r="H422" i="1"/>
  <c r="I422" i="1" s="1"/>
  <c r="J422" i="1" s="1"/>
  <c r="H421" i="1"/>
  <c r="I421" i="1" s="1"/>
  <c r="J421" i="1" s="1"/>
  <c r="H420" i="1"/>
  <c r="I420" i="1" s="1"/>
  <c r="J420" i="1" s="1"/>
  <c r="H418" i="1"/>
  <c r="I418" i="1" s="1"/>
  <c r="J418" i="1" s="1"/>
  <c r="H417" i="1"/>
  <c r="I417" i="1" s="1"/>
  <c r="J417" i="1" s="1"/>
  <c r="H416" i="1"/>
  <c r="I416" i="1" s="1"/>
  <c r="J416" i="1" s="1"/>
  <c r="H414" i="1"/>
  <c r="I414" i="1" s="1"/>
  <c r="J414" i="1" s="1"/>
  <c r="H410" i="1"/>
  <c r="I410" i="1" s="1"/>
  <c r="J410" i="1" s="1"/>
  <c r="H409" i="1"/>
  <c r="I409" i="1" s="1"/>
  <c r="J409" i="1" s="1"/>
  <c r="H408" i="1"/>
  <c r="I408" i="1" s="1"/>
  <c r="J408" i="1" s="1"/>
  <c r="H407" i="1"/>
  <c r="I407" i="1" s="1"/>
  <c r="J407" i="1" s="1"/>
  <c r="H406" i="1"/>
  <c r="I406" i="1" s="1"/>
  <c r="J406" i="1" s="1"/>
  <c r="H405" i="1"/>
  <c r="I405" i="1" s="1"/>
  <c r="J405" i="1" s="1"/>
  <c r="H404" i="1"/>
  <c r="I404" i="1" s="1"/>
  <c r="J404" i="1" s="1"/>
  <c r="H403" i="1"/>
  <c r="I403" i="1" s="1"/>
  <c r="J403" i="1" s="1"/>
  <c r="H402" i="1"/>
  <c r="I402" i="1" s="1"/>
  <c r="J402" i="1" s="1"/>
  <c r="H401" i="1"/>
  <c r="I401" i="1" s="1"/>
  <c r="J401" i="1" s="1"/>
  <c r="H400" i="1"/>
  <c r="I400" i="1" s="1"/>
  <c r="J400" i="1" s="1"/>
  <c r="H399" i="1"/>
  <c r="I399" i="1" s="1"/>
  <c r="J399" i="1" s="1"/>
  <c r="H397" i="1"/>
  <c r="I397" i="1" s="1"/>
  <c r="J397" i="1" s="1"/>
  <c r="H396" i="1"/>
  <c r="I396" i="1" s="1"/>
  <c r="J396" i="1" s="1"/>
  <c r="H395" i="1"/>
  <c r="I395" i="1" s="1"/>
  <c r="J395" i="1" s="1"/>
  <c r="H394" i="1"/>
  <c r="I394" i="1" s="1"/>
  <c r="J394" i="1" s="1"/>
  <c r="H393" i="1"/>
  <c r="I393" i="1" s="1"/>
  <c r="J393" i="1" s="1"/>
  <c r="H392" i="1"/>
  <c r="I392" i="1" s="1"/>
  <c r="J392" i="1" s="1"/>
  <c r="H391" i="1"/>
  <c r="I391" i="1" s="1"/>
  <c r="J391" i="1" s="1"/>
  <c r="H390" i="1"/>
  <c r="I390" i="1" s="1"/>
  <c r="J390" i="1" s="1"/>
  <c r="H389" i="1"/>
  <c r="I389" i="1" s="1"/>
  <c r="J389" i="1" s="1"/>
  <c r="H387" i="1"/>
  <c r="I387" i="1" s="1"/>
  <c r="J387" i="1" s="1"/>
  <c r="H386" i="1"/>
  <c r="I386" i="1" s="1"/>
  <c r="J386" i="1" s="1"/>
  <c r="H385" i="1"/>
  <c r="I385" i="1" s="1"/>
  <c r="J385" i="1" s="1"/>
  <c r="H384" i="1"/>
  <c r="I384" i="1" s="1"/>
  <c r="J384" i="1" s="1"/>
  <c r="H383" i="1"/>
  <c r="I383" i="1" s="1"/>
  <c r="J383" i="1" s="1"/>
  <c r="H382" i="1"/>
  <c r="I382" i="1" s="1"/>
  <c r="J382" i="1" s="1"/>
  <c r="H381" i="1"/>
  <c r="I381" i="1" s="1"/>
  <c r="J381" i="1" s="1"/>
  <c r="H380" i="1"/>
  <c r="I380" i="1" s="1"/>
  <c r="J380" i="1" s="1"/>
  <c r="H378" i="1"/>
  <c r="I378" i="1" s="1"/>
  <c r="J378" i="1" s="1"/>
  <c r="H377" i="1"/>
  <c r="I377" i="1" s="1"/>
  <c r="J377" i="1" s="1"/>
  <c r="H376" i="1"/>
  <c r="I376" i="1" s="1"/>
  <c r="J376" i="1" s="1"/>
  <c r="H375" i="1"/>
  <c r="I375" i="1" s="1"/>
  <c r="J375" i="1" s="1"/>
  <c r="H374" i="1"/>
  <c r="I374" i="1" s="1"/>
  <c r="J374" i="1" s="1"/>
  <c r="H373" i="1"/>
  <c r="I373" i="1" s="1"/>
  <c r="J373" i="1" s="1"/>
  <c r="H372" i="1"/>
  <c r="I372" i="1" s="1"/>
  <c r="J372" i="1" s="1"/>
  <c r="H371" i="1"/>
  <c r="I371" i="1" s="1"/>
  <c r="J371" i="1" s="1"/>
  <c r="H370" i="1"/>
  <c r="I370" i="1" s="1"/>
  <c r="J370" i="1" s="1"/>
  <c r="H369" i="1"/>
  <c r="I369" i="1" s="1"/>
  <c r="J369" i="1" s="1"/>
  <c r="H368" i="1"/>
  <c r="I368" i="1" s="1"/>
  <c r="J368" i="1" s="1"/>
  <c r="H367" i="1"/>
  <c r="I367" i="1" s="1"/>
  <c r="J367" i="1" s="1"/>
  <c r="H366" i="1"/>
  <c r="I366" i="1" s="1"/>
  <c r="J366" i="1" s="1"/>
  <c r="H365" i="1"/>
  <c r="I365" i="1" s="1"/>
  <c r="J365" i="1" s="1"/>
  <c r="H364" i="1"/>
  <c r="I364" i="1" s="1"/>
  <c r="J364" i="1" s="1"/>
  <c r="H363" i="1"/>
  <c r="I363" i="1" s="1"/>
  <c r="J363" i="1" s="1"/>
  <c r="H361" i="1"/>
  <c r="I361" i="1" s="1"/>
  <c r="J361" i="1" s="1"/>
  <c r="H360" i="1"/>
  <c r="I360" i="1" s="1"/>
  <c r="J360" i="1" s="1"/>
  <c r="H359" i="1"/>
  <c r="I359" i="1" s="1"/>
  <c r="J359" i="1" s="1"/>
  <c r="H358" i="1"/>
  <c r="I358" i="1" s="1"/>
  <c r="J358" i="1" s="1"/>
  <c r="H357" i="1"/>
  <c r="I357" i="1" s="1"/>
  <c r="J357" i="1" s="1"/>
  <c r="H356" i="1"/>
  <c r="I356" i="1" s="1"/>
  <c r="J356" i="1" s="1"/>
  <c r="H355" i="1"/>
  <c r="I355" i="1" s="1"/>
  <c r="J355" i="1" s="1"/>
  <c r="H354" i="1"/>
  <c r="I354" i="1" s="1"/>
  <c r="J354" i="1" s="1"/>
  <c r="H353" i="1"/>
  <c r="I353" i="1" s="1"/>
  <c r="J353" i="1" s="1"/>
  <c r="H352" i="1"/>
  <c r="I352" i="1" s="1"/>
  <c r="J352" i="1" s="1"/>
  <c r="H351" i="1"/>
  <c r="I351" i="1" s="1"/>
  <c r="J351" i="1" s="1"/>
  <c r="H350" i="1"/>
  <c r="I350" i="1" s="1"/>
  <c r="J350" i="1" s="1"/>
  <c r="H349" i="1"/>
  <c r="I349" i="1" s="1"/>
  <c r="J349" i="1" s="1"/>
  <c r="H348" i="1"/>
  <c r="I348" i="1" s="1"/>
  <c r="J348" i="1" s="1"/>
  <c r="H346" i="1"/>
  <c r="I346" i="1" s="1"/>
  <c r="J346" i="1" s="1"/>
  <c r="H345" i="1"/>
  <c r="I345" i="1" s="1"/>
  <c r="J345" i="1" s="1"/>
  <c r="H344" i="1"/>
  <c r="I344" i="1" s="1"/>
  <c r="J344" i="1" s="1"/>
  <c r="H342" i="1"/>
  <c r="I342" i="1" s="1"/>
  <c r="J342" i="1" s="1"/>
  <c r="H341" i="1"/>
  <c r="I341" i="1" s="1"/>
  <c r="J341" i="1" s="1"/>
  <c r="H340" i="1"/>
  <c r="I340" i="1" s="1"/>
  <c r="J340" i="1" s="1"/>
  <c r="H339" i="1"/>
  <c r="I339" i="1" s="1"/>
  <c r="J339" i="1" s="1"/>
  <c r="H338" i="1"/>
  <c r="I338" i="1" s="1"/>
  <c r="J338" i="1" s="1"/>
  <c r="H337" i="1"/>
  <c r="I337" i="1" s="1"/>
  <c r="J337" i="1" s="1"/>
  <c r="H336" i="1"/>
  <c r="I336" i="1" s="1"/>
  <c r="J336" i="1" s="1"/>
  <c r="H335" i="1"/>
  <c r="I335" i="1" s="1"/>
  <c r="J335" i="1" s="1"/>
  <c r="H334" i="1"/>
  <c r="I334" i="1" s="1"/>
  <c r="J334" i="1" s="1"/>
  <c r="H333" i="1"/>
  <c r="I333" i="1" s="1"/>
  <c r="J333" i="1" s="1"/>
  <c r="H332" i="1"/>
  <c r="I332" i="1" s="1"/>
  <c r="J332" i="1" s="1"/>
  <c r="H331" i="1"/>
  <c r="I331" i="1" s="1"/>
  <c r="J331" i="1" s="1"/>
  <c r="H330" i="1"/>
  <c r="I330" i="1" s="1"/>
  <c r="J330" i="1" s="1"/>
  <c r="H329" i="1"/>
  <c r="I329" i="1" s="1"/>
  <c r="J329" i="1" s="1"/>
  <c r="H327" i="1"/>
  <c r="I327" i="1" s="1"/>
  <c r="J327" i="1" s="1"/>
  <c r="H326" i="1"/>
  <c r="I326" i="1" s="1"/>
  <c r="J326" i="1" s="1"/>
  <c r="H325" i="1"/>
  <c r="I325" i="1" s="1"/>
  <c r="J325" i="1" s="1"/>
  <c r="H324" i="1"/>
  <c r="I324" i="1" s="1"/>
  <c r="J324" i="1" s="1"/>
  <c r="H323" i="1"/>
  <c r="I323" i="1" s="1"/>
  <c r="J323" i="1" s="1"/>
  <c r="H321" i="1"/>
  <c r="I321" i="1" s="1"/>
  <c r="J321" i="1" s="1"/>
  <c r="H320" i="1"/>
  <c r="I320" i="1" s="1"/>
  <c r="J320" i="1" s="1"/>
  <c r="H319" i="1"/>
  <c r="I319" i="1" s="1"/>
  <c r="J319" i="1" s="1"/>
  <c r="H318" i="1"/>
  <c r="I318" i="1" s="1"/>
  <c r="J318" i="1" s="1"/>
  <c r="H317" i="1"/>
  <c r="I317" i="1" s="1"/>
  <c r="J317" i="1" s="1"/>
  <c r="H316" i="1"/>
  <c r="I316" i="1" s="1"/>
  <c r="J316" i="1" s="1"/>
  <c r="H313" i="1"/>
  <c r="I313" i="1" s="1"/>
  <c r="J313" i="1" s="1"/>
  <c r="H312" i="1"/>
  <c r="I312" i="1" s="1"/>
  <c r="J312" i="1" s="1"/>
  <c r="H311" i="1"/>
  <c r="I311" i="1" s="1"/>
  <c r="J311" i="1" s="1"/>
  <c r="H310" i="1"/>
  <c r="I310" i="1" s="1"/>
  <c r="J310" i="1" s="1"/>
  <c r="H309" i="1"/>
  <c r="I309" i="1" s="1"/>
  <c r="J309" i="1" s="1"/>
  <c r="H308" i="1"/>
  <c r="I308" i="1" s="1"/>
  <c r="J308" i="1" s="1"/>
  <c r="H307" i="1"/>
  <c r="I307" i="1" s="1"/>
  <c r="J307" i="1" s="1"/>
  <c r="H306" i="1"/>
  <c r="I306" i="1" s="1"/>
  <c r="J306" i="1" s="1"/>
  <c r="H305" i="1"/>
  <c r="I305" i="1" s="1"/>
  <c r="J305" i="1" s="1"/>
  <c r="H304" i="1"/>
  <c r="I304" i="1" s="1"/>
  <c r="J304" i="1" s="1"/>
  <c r="H303" i="1"/>
  <c r="I303" i="1" s="1"/>
  <c r="J303" i="1" s="1"/>
  <c r="H302" i="1"/>
  <c r="I302" i="1" s="1"/>
  <c r="J302" i="1" s="1"/>
  <c r="H301" i="1"/>
  <c r="I301" i="1" s="1"/>
  <c r="J301" i="1" s="1"/>
  <c r="H300" i="1"/>
  <c r="I300" i="1" s="1"/>
  <c r="J300" i="1" s="1"/>
  <c r="H299" i="1"/>
  <c r="I299" i="1" s="1"/>
  <c r="J299" i="1" s="1"/>
  <c r="H298" i="1"/>
  <c r="I298" i="1" s="1"/>
  <c r="J298" i="1" s="1"/>
  <c r="H297" i="1"/>
  <c r="I297" i="1" s="1"/>
  <c r="J297" i="1" s="1"/>
  <c r="H296" i="1"/>
  <c r="I296" i="1" s="1"/>
  <c r="J296" i="1" s="1"/>
  <c r="H295" i="1"/>
  <c r="I295" i="1" s="1"/>
  <c r="J295" i="1" s="1"/>
  <c r="H294" i="1"/>
  <c r="I294" i="1" s="1"/>
  <c r="J294" i="1" s="1"/>
  <c r="H293" i="1"/>
  <c r="I293" i="1" s="1"/>
  <c r="J293" i="1" s="1"/>
  <c r="H292" i="1"/>
  <c r="I292" i="1" s="1"/>
  <c r="J292" i="1" s="1"/>
  <c r="H291" i="1"/>
  <c r="I291" i="1" s="1"/>
  <c r="J291" i="1" s="1"/>
  <c r="H289" i="1"/>
  <c r="I289" i="1" s="1"/>
  <c r="J289" i="1" s="1"/>
  <c r="H288" i="1"/>
  <c r="I288" i="1" s="1"/>
  <c r="J288" i="1" s="1"/>
  <c r="H287" i="1"/>
  <c r="I287" i="1" s="1"/>
  <c r="J287" i="1" s="1"/>
  <c r="H286" i="1"/>
  <c r="I286" i="1" s="1"/>
  <c r="J286" i="1" s="1"/>
  <c r="H285" i="1"/>
  <c r="I285" i="1" s="1"/>
  <c r="J285" i="1" s="1"/>
  <c r="H284" i="1"/>
  <c r="I284" i="1" s="1"/>
  <c r="J284" i="1" s="1"/>
  <c r="H283" i="1"/>
  <c r="I283" i="1" s="1"/>
  <c r="J283" i="1" s="1"/>
  <c r="H282" i="1"/>
  <c r="I282" i="1" s="1"/>
  <c r="J282" i="1" s="1"/>
  <c r="H281" i="1"/>
  <c r="I281" i="1" s="1"/>
  <c r="J281" i="1" s="1"/>
  <c r="H280" i="1"/>
  <c r="I280" i="1" s="1"/>
  <c r="J280" i="1" s="1"/>
  <c r="H279" i="1"/>
  <c r="I279" i="1" s="1"/>
  <c r="J279" i="1" s="1"/>
  <c r="H278" i="1"/>
  <c r="I278" i="1" s="1"/>
  <c r="J278" i="1" s="1"/>
  <c r="H277" i="1"/>
  <c r="I277" i="1" s="1"/>
  <c r="J277" i="1" s="1"/>
  <c r="H276" i="1"/>
  <c r="I276" i="1" s="1"/>
  <c r="J276" i="1" s="1"/>
  <c r="H275" i="1"/>
  <c r="I275" i="1" s="1"/>
  <c r="J275" i="1" s="1"/>
  <c r="H274" i="1"/>
  <c r="I274" i="1" s="1"/>
  <c r="J274" i="1" s="1"/>
  <c r="H273" i="1"/>
  <c r="I273" i="1" s="1"/>
  <c r="J273" i="1" s="1"/>
  <c r="H272" i="1"/>
  <c r="I272" i="1" s="1"/>
  <c r="J272" i="1" s="1"/>
  <c r="H271" i="1"/>
  <c r="I271" i="1" s="1"/>
  <c r="J271" i="1" s="1"/>
  <c r="H270" i="1"/>
  <c r="I270" i="1" s="1"/>
  <c r="J270" i="1" s="1"/>
  <c r="H268" i="1"/>
  <c r="I268" i="1" s="1"/>
  <c r="J268" i="1" s="1"/>
  <c r="H267" i="1"/>
  <c r="I267" i="1" s="1"/>
  <c r="J267" i="1" s="1"/>
  <c r="H266" i="1"/>
  <c r="I266" i="1" s="1"/>
  <c r="J266" i="1" s="1"/>
  <c r="H265" i="1"/>
  <c r="I265" i="1" s="1"/>
  <c r="J265" i="1" s="1"/>
  <c r="H264" i="1"/>
  <c r="I264" i="1" s="1"/>
  <c r="J264" i="1" s="1"/>
  <c r="H263" i="1"/>
  <c r="I263" i="1" s="1"/>
  <c r="J263" i="1" s="1"/>
  <c r="H262" i="1"/>
  <c r="I262" i="1" s="1"/>
  <c r="J262" i="1" s="1"/>
  <c r="H261" i="1"/>
  <c r="I261" i="1" s="1"/>
  <c r="J261" i="1" s="1"/>
  <c r="H260" i="1"/>
  <c r="I260" i="1" s="1"/>
  <c r="J260" i="1" s="1"/>
  <c r="H259" i="1"/>
  <c r="I259" i="1" s="1"/>
  <c r="J259" i="1" s="1"/>
  <c r="H258" i="1"/>
  <c r="I258" i="1" s="1"/>
  <c r="J258" i="1" s="1"/>
  <c r="H256" i="1"/>
  <c r="I256" i="1" s="1"/>
  <c r="J256" i="1" s="1"/>
  <c r="H255" i="1"/>
  <c r="I255" i="1" s="1"/>
  <c r="J255" i="1" s="1"/>
  <c r="H254" i="1"/>
  <c r="I254" i="1" s="1"/>
  <c r="J254" i="1" s="1"/>
  <c r="H253" i="1"/>
  <c r="I253" i="1" s="1"/>
  <c r="J253" i="1" s="1"/>
  <c r="H252" i="1"/>
  <c r="I252" i="1" s="1"/>
  <c r="J252" i="1" s="1"/>
  <c r="H251" i="1"/>
  <c r="I251" i="1" s="1"/>
  <c r="J251" i="1" s="1"/>
  <c r="H250" i="1"/>
  <c r="I250" i="1" s="1"/>
  <c r="J250" i="1" s="1"/>
  <c r="H249" i="1"/>
  <c r="I249" i="1" s="1"/>
  <c r="J249" i="1" s="1"/>
  <c r="H248" i="1"/>
  <c r="I248" i="1" s="1"/>
  <c r="J248" i="1" s="1"/>
  <c r="H246" i="1"/>
  <c r="I246" i="1" s="1"/>
  <c r="J246" i="1" s="1"/>
  <c r="H245" i="1"/>
  <c r="I245" i="1" s="1"/>
  <c r="J245" i="1" s="1"/>
  <c r="H244" i="1"/>
  <c r="I244" i="1" s="1"/>
  <c r="J244" i="1" s="1"/>
  <c r="H243" i="1"/>
  <c r="I243" i="1" s="1"/>
  <c r="J243" i="1" s="1"/>
  <c r="H242" i="1"/>
  <c r="I242" i="1" s="1"/>
  <c r="J242" i="1" s="1"/>
  <c r="H241" i="1"/>
  <c r="I241" i="1" s="1"/>
  <c r="J241" i="1" s="1"/>
  <c r="H240" i="1"/>
  <c r="I240" i="1" s="1"/>
  <c r="J240" i="1" s="1"/>
  <c r="H239" i="1"/>
  <c r="I239" i="1" s="1"/>
  <c r="J239" i="1" s="1"/>
  <c r="H238" i="1"/>
  <c r="I238" i="1" s="1"/>
  <c r="J238" i="1" s="1"/>
  <c r="H237" i="1"/>
  <c r="I237" i="1" s="1"/>
  <c r="J237" i="1" s="1"/>
  <c r="H236" i="1"/>
  <c r="I236" i="1" s="1"/>
  <c r="J236" i="1" s="1"/>
  <c r="H235" i="1"/>
  <c r="I235" i="1" s="1"/>
  <c r="J235" i="1" s="1"/>
  <c r="H233" i="1"/>
  <c r="I233" i="1" s="1"/>
  <c r="J233" i="1" s="1"/>
  <c r="H232" i="1"/>
  <c r="I232" i="1" s="1"/>
  <c r="J232" i="1" s="1"/>
  <c r="H231" i="1"/>
  <c r="I231" i="1" s="1"/>
  <c r="J231" i="1" s="1"/>
  <c r="H230" i="1"/>
  <c r="I230" i="1" s="1"/>
  <c r="J230" i="1" s="1"/>
  <c r="H229" i="1"/>
  <c r="I229" i="1" s="1"/>
  <c r="J229" i="1" s="1"/>
  <c r="H228" i="1"/>
  <c r="I228" i="1" s="1"/>
  <c r="J228" i="1" s="1"/>
  <c r="H227" i="1"/>
  <c r="I227" i="1" s="1"/>
  <c r="J227" i="1" s="1"/>
  <c r="H226" i="1"/>
  <c r="I226" i="1" s="1"/>
  <c r="J226" i="1" s="1"/>
  <c r="H225" i="1"/>
  <c r="I225" i="1" s="1"/>
  <c r="J225" i="1" s="1"/>
  <c r="H224" i="1"/>
  <c r="I224" i="1" s="1"/>
  <c r="J224" i="1" s="1"/>
  <c r="H223" i="1"/>
  <c r="I223" i="1" s="1"/>
  <c r="J223" i="1" s="1"/>
  <c r="H222" i="1"/>
  <c r="I222" i="1" s="1"/>
  <c r="J222" i="1" s="1"/>
  <c r="H220" i="1"/>
  <c r="I220" i="1" s="1"/>
  <c r="J220" i="1" s="1"/>
  <c r="H219" i="1"/>
  <c r="I219" i="1" s="1"/>
  <c r="J219" i="1" s="1"/>
  <c r="H218" i="1"/>
  <c r="I218" i="1" s="1"/>
  <c r="J218" i="1" s="1"/>
  <c r="H216" i="1"/>
  <c r="I216" i="1" s="1"/>
  <c r="J216" i="1" s="1"/>
  <c r="H215" i="1"/>
  <c r="I215" i="1" s="1"/>
  <c r="J215" i="1" s="1"/>
  <c r="H214" i="1"/>
  <c r="I214" i="1" s="1"/>
  <c r="J214" i="1" s="1"/>
  <c r="H213" i="1"/>
  <c r="I213" i="1" s="1"/>
  <c r="J213" i="1" s="1"/>
  <c r="H212" i="1"/>
  <c r="I212" i="1" s="1"/>
  <c r="J212" i="1" s="1"/>
  <c r="H211" i="1"/>
  <c r="I211" i="1" s="1"/>
  <c r="J211" i="1" s="1"/>
  <c r="H210" i="1"/>
  <c r="I210" i="1" s="1"/>
  <c r="J210" i="1" s="1"/>
  <c r="H209" i="1"/>
  <c r="I209" i="1" s="1"/>
  <c r="J209" i="1" s="1"/>
  <c r="H208" i="1"/>
  <c r="I208" i="1" s="1"/>
  <c r="J208" i="1" s="1"/>
  <c r="H207" i="1"/>
  <c r="I207" i="1" s="1"/>
  <c r="J207" i="1" s="1"/>
  <c r="H206" i="1"/>
  <c r="I206" i="1" s="1"/>
  <c r="J206" i="1" s="1"/>
  <c r="H205" i="1"/>
  <c r="I205" i="1" s="1"/>
  <c r="J205" i="1" s="1"/>
  <c r="H204" i="1"/>
  <c r="I204" i="1" s="1"/>
  <c r="J204" i="1" s="1"/>
  <c r="H203" i="1"/>
  <c r="I203" i="1" s="1"/>
  <c r="J203" i="1" s="1"/>
  <c r="H202" i="1"/>
  <c r="I202" i="1" s="1"/>
  <c r="J202" i="1" s="1"/>
  <c r="H201" i="1"/>
  <c r="I201" i="1" s="1"/>
  <c r="J201" i="1" s="1"/>
  <c r="H200" i="1"/>
  <c r="I200" i="1" s="1"/>
  <c r="J200" i="1" s="1"/>
  <c r="H198" i="1"/>
  <c r="I198" i="1" s="1"/>
  <c r="J198" i="1" s="1"/>
  <c r="H197" i="1"/>
  <c r="I197" i="1" s="1"/>
  <c r="J197" i="1" s="1"/>
  <c r="H196" i="1"/>
  <c r="I196" i="1" s="1"/>
  <c r="J196" i="1" s="1"/>
  <c r="H195" i="1"/>
  <c r="I195" i="1" s="1"/>
  <c r="J195" i="1" s="1"/>
  <c r="H194" i="1"/>
  <c r="I194" i="1" s="1"/>
  <c r="J194" i="1" s="1"/>
  <c r="H193" i="1"/>
  <c r="I193" i="1" s="1"/>
  <c r="J193" i="1" s="1"/>
  <c r="H191" i="1"/>
  <c r="I191" i="1" s="1"/>
  <c r="J191" i="1" s="1"/>
  <c r="H190" i="1"/>
  <c r="I190" i="1" s="1"/>
  <c r="J190" i="1" s="1"/>
  <c r="H189" i="1"/>
  <c r="I189" i="1" s="1"/>
  <c r="J189" i="1" s="1"/>
  <c r="H188" i="1"/>
  <c r="I188" i="1" s="1"/>
  <c r="J188" i="1" s="1"/>
  <c r="H187" i="1"/>
  <c r="I187" i="1" s="1"/>
  <c r="J187" i="1" s="1"/>
  <c r="H186" i="1"/>
  <c r="I186" i="1" s="1"/>
  <c r="J186" i="1" s="1"/>
  <c r="H183" i="1"/>
  <c r="I183" i="1" s="1"/>
  <c r="J183" i="1" s="1"/>
  <c r="H182" i="1"/>
  <c r="I182" i="1" s="1"/>
  <c r="J182" i="1" s="1"/>
  <c r="H181" i="1"/>
  <c r="I181" i="1" s="1"/>
  <c r="J181" i="1" s="1"/>
  <c r="H180" i="1"/>
  <c r="I180" i="1" s="1"/>
  <c r="J180" i="1" s="1"/>
  <c r="H179" i="1"/>
  <c r="I179" i="1" s="1"/>
  <c r="J179" i="1" s="1"/>
  <c r="H177" i="1"/>
  <c r="I177" i="1" s="1"/>
  <c r="J177" i="1" s="1"/>
  <c r="H176" i="1"/>
  <c r="I176" i="1" s="1"/>
  <c r="J176" i="1" s="1"/>
  <c r="H175" i="1"/>
  <c r="I175" i="1" s="1"/>
  <c r="J175" i="1" s="1"/>
  <c r="H174" i="1"/>
  <c r="I174" i="1" s="1"/>
  <c r="J174" i="1" s="1"/>
  <c r="H173" i="1"/>
  <c r="I173" i="1" s="1"/>
  <c r="J173" i="1" s="1"/>
  <c r="H172" i="1"/>
  <c r="I172" i="1" s="1"/>
  <c r="J172" i="1" s="1"/>
  <c r="H171" i="1"/>
  <c r="I171" i="1" s="1"/>
  <c r="J171" i="1" s="1"/>
  <c r="H170" i="1"/>
  <c r="I170" i="1" s="1"/>
  <c r="J170" i="1" s="1"/>
  <c r="H169" i="1"/>
  <c r="I169" i="1" s="1"/>
  <c r="J169" i="1" s="1"/>
  <c r="H168" i="1"/>
  <c r="I168" i="1" s="1"/>
  <c r="J168" i="1" s="1"/>
  <c r="H167" i="1"/>
  <c r="I167" i="1" s="1"/>
  <c r="J167" i="1" s="1"/>
  <c r="H165" i="1"/>
  <c r="I165" i="1" s="1"/>
  <c r="J165" i="1" s="1"/>
  <c r="H164" i="1"/>
  <c r="I164" i="1" s="1"/>
  <c r="J164" i="1" s="1"/>
  <c r="H163" i="1"/>
  <c r="I163" i="1" s="1"/>
  <c r="J163" i="1" s="1"/>
  <c r="H162" i="1"/>
  <c r="I162" i="1" s="1"/>
  <c r="J162" i="1" s="1"/>
  <c r="H161" i="1"/>
  <c r="I161" i="1" s="1"/>
  <c r="J161" i="1" s="1"/>
  <c r="H160" i="1"/>
  <c r="I160" i="1" s="1"/>
  <c r="J160" i="1" s="1"/>
  <c r="H159" i="1"/>
  <c r="I159" i="1" s="1"/>
  <c r="J159" i="1" s="1"/>
  <c r="H158" i="1"/>
  <c r="I158" i="1" s="1"/>
  <c r="J158" i="1" s="1"/>
  <c r="H157" i="1"/>
  <c r="I157" i="1" s="1"/>
  <c r="J157" i="1" s="1"/>
  <c r="H156" i="1"/>
  <c r="I156" i="1" s="1"/>
  <c r="J156" i="1" s="1"/>
  <c r="H154" i="1"/>
  <c r="I154" i="1" s="1"/>
  <c r="J154" i="1" s="1"/>
  <c r="H152" i="1"/>
  <c r="I152" i="1" s="1"/>
  <c r="J152" i="1" s="1"/>
  <c r="H151" i="1"/>
  <c r="I151" i="1" s="1"/>
  <c r="J151" i="1" s="1"/>
  <c r="H150" i="1"/>
  <c r="I150" i="1" s="1"/>
  <c r="J150" i="1" s="1"/>
  <c r="H148" i="1"/>
  <c r="I148" i="1" s="1"/>
  <c r="J148" i="1" s="1"/>
  <c r="H147" i="1"/>
  <c r="I147" i="1" s="1"/>
  <c r="J147" i="1" s="1"/>
  <c r="H146" i="1"/>
  <c r="I146" i="1" s="1"/>
  <c r="J146" i="1" s="1"/>
  <c r="H145" i="1"/>
  <c r="I145" i="1" s="1"/>
  <c r="J145" i="1" s="1"/>
  <c r="H144" i="1"/>
  <c r="I144" i="1" s="1"/>
  <c r="J144" i="1" s="1"/>
  <c r="H143" i="1"/>
  <c r="I143" i="1" s="1"/>
  <c r="J143" i="1" s="1"/>
  <c r="I139" i="1"/>
  <c r="J139" i="1" s="1"/>
  <c r="H139" i="1"/>
  <c r="H137" i="1"/>
  <c r="I137" i="1" s="1"/>
  <c r="J137" i="1" s="1"/>
  <c r="H136" i="1"/>
  <c r="I136" i="1" s="1"/>
  <c r="J136" i="1" s="1"/>
  <c r="H135" i="1"/>
  <c r="I135" i="1" s="1"/>
  <c r="J135" i="1" s="1"/>
  <c r="H134" i="1"/>
  <c r="I134" i="1" s="1"/>
  <c r="J134" i="1" s="1"/>
  <c r="H133" i="1"/>
  <c r="I133" i="1" s="1"/>
  <c r="J133" i="1" s="1"/>
  <c r="H132" i="1"/>
  <c r="I132" i="1" s="1"/>
  <c r="J132" i="1" s="1"/>
  <c r="H131" i="1"/>
  <c r="I131" i="1" s="1"/>
  <c r="J131" i="1" s="1"/>
  <c r="H130" i="1"/>
  <c r="I130" i="1" s="1"/>
  <c r="J130" i="1" s="1"/>
  <c r="H129" i="1"/>
  <c r="I129" i="1" s="1"/>
  <c r="J129" i="1" s="1"/>
  <c r="H128" i="1"/>
  <c r="I128" i="1" s="1"/>
  <c r="J128" i="1" s="1"/>
  <c r="H127" i="1"/>
  <c r="I127" i="1" s="1"/>
  <c r="J127" i="1" s="1"/>
  <c r="H126" i="1"/>
  <c r="I126" i="1" s="1"/>
  <c r="J126" i="1" s="1"/>
  <c r="H123" i="1"/>
  <c r="I123" i="1" s="1"/>
  <c r="J123" i="1" s="1"/>
  <c r="H121" i="1"/>
  <c r="I121" i="1" s="1"/>
  <c r="J121" i="1" s="1"/>
  <c r="H120" i="1"/>
  <c r="I120" i="1" s="1"/>
  <c r="J120" i="1" s="1"/>
  <c r="H119" i="1"/>
  <c r="I119" i="1" s="1"/>
  <c r="J119" i="1" s="1"/>
  <c r="H118" i="1"/>
  <c r="I118" i="1" s="1"/>
  <c r="J118" i="1" s="1"/>
  <c r="H117" i="1"/>
  <c r="I117" i="1" s="1"/>
  <c r="J117" i="1" s="1"/>
  <c r="H116" i="1"/>
  <c r="I116" i="1" s="1"/>
  <c r="J116" i="1" s="1"/>
  <c r="H115" i="1"/>
  <c r="I115" i="1" s="1"/>
  <c r="J115" i="1" s="1"/>
  <c r="H114" i="1"/>
  <c r="I114" i="1" s="1"/>
  <c r="J114" i="1" s="1"/>
  <c r="H113" i="1"/>
  <c r="I113" i="1" s="1"/>
  <c r="J113" i="1" s="1"/>
  <c r="H112" i="1"/>
  <c r="I112" i="1" s="1"/>
  <c r="J112" i="1" s="1"/>
  <c r="H110" i="1"/>
  <c r="I110" i="1" s="1"/>
  <c r="J110" i="1" s="1"/>
  <c r="H109" i="1"/>
  <c r="I109" i="1" s="1"/>
  <c r="J109" i="1" s="1"/>
  <c r="H108" i="1"/>
  <c r="I108" i="1" s="1"/>
  <c r="J108" i="1" s="1"/>
  <c r="H106" i="1"/>
  <c r="I106" i="1" s="1"/>
  <c r="J106" i="1" s="1"/>
  <c r="H105" i="1"/>
  <c r="I105" i="1" s="1"/>
  <c r="J105" i="1" s="1"/>
  <c r="H104" i="1"/>
  <c r="I104" i="1" s="1"/>
  <c r="J104" i="1" s="1"/>
  <c r="H103" i="1"/>
  <c r="I103" i="1" s="1"/>
  <c r="J103" i="1" s="1"/>
  <c r="H102" i="1"/>
  <c r="I102" i="1" s="1"/>
  <c r="J102" i="1" s="1"/>
  <c r="H101" i="1"/>
  <c r="I101" i="1" s="1"/>
  <c r="J101" i="1" s="1"/>
  <c r="H100" i="1"/>
  <c r="I100" i="1" s="1"/>
  <c r="J100" i="1" s="1"/>
  <c r="H99" i="1"/>
  <c r="I99" i="1" s="1"/>
  <c r="J99" i="1" s="1"/>
  <c r="H98" i="1"/>
  <c r="I98" i="1" s="1"/>
  <c r="J98" i="1" s="1"/>
  <c r="H97" i="1"/>
  <c r="I97" i="1" s="1"/>
  <c r="J97" i="1" s="1"/>
  <c r="H96" i="1"/>
  <c r="I96" i="1" s="1"/>
  <c r="J96" i="1" s="1"/>
  <c r="H95" i="1"/>
  <c r="I95" i="1" s="1"/>
  <c r="J95" i="1" s="1"/>
  <c r="H94" i="1"/>
  <c r="I94" i="1" s="1"/>
  <c r="J94" i="1" s="1"/>
  <c r="H93" i="1"/>
  <c r="I93" i="1" s="1"/>
  <c r="J93" i="1" s="1"/>
  <c r="H92" i="1"/>
  <c r="I92" i="1" s="1"/>
  <c r="J92" i="1" s="1"/>
  <c r="H91" i="1"/>
  <c r="I91" i="1" s="1"/>
  <c r="J91" i="1" s="1"/>
  <c r="H90" i="1"/>
  <c r="I90" i="1" s="1"/>
  <c r="J90" i="1" s="1"/>
  <c r="H89" i="1"/>
  <c r="I89" i="1" s="1"/>
  <c r="J89" i="1" s="1"/>
  <c r="H88" i="1"/>
  <c r="I88" i="1" s="1"/>
  <c r="J88" i="1" s="1"/>
  <c r="H87" i="1"/>
  <c r="I87" i="1" s="1"/>
  <c r="J87" i="1" s="1"/>
  <c r="H85" i="1"/>
  <c r="I85" i="1" s="1"/>
  <c r="J85" i="1" s="1"/>
  <c r="J82" i="1"/>
  <c r="H81" i="1"/>
  <c r="I81" i="1" s="1"/>
  <c r="J81" i="1" s="1"/>
  <c r="H80" i="1"/>
  <c r="I80" i="1" s="1"/>
  <c r="J80" i="1" s="1"/>
  <c r="H79" i="1"/>
  <c r="I79" i="1" s="1"/>
  <c r="J79" i="1" s="1"/>
  <c r="H78" i="1"/>
  <c r="I78" i="1" s="1"/>
  <c r="J78" i="1" s="1"/>
  <c r="H77" i="1"/>
  <c r="I77" i="1" s="1"/>
  <c r="J77" i="1" s="1"/>
  <c r="J76" i="1"/>
  <c r="H75" i="1"/>
  <c r="I75" i="1" s="1"/>
  <c r="J75" i="1" s="1"/>
  <c r="I74" i="1"/>
  <c r="J74" i="1" s="1"/>
  <c r="H74" i="1"/>
  <c r="I73" i="1"/>
  <c r="J73" i="1" s="1"/>
  <c r="H73" i="1"/>
  <c r="I72" i="1"/>
  <c r="J72" i="1" s="1"/>
  <c r="H72" i="1"/>
  <c r="I71" i="1"/>
  <c r="J71" i="1" s="1"/>
  <c r="H71" i="1"/>
  <c r="I70" i="1"/>
  <c r="J70" i="1" s="1"/>
  <c r="H70" i="1"/>
  <c r="I69" i="1"/>
  <c r="J69" i="1" s="1"/>
  <c r="H69" i="1"/>
  <c r="H67" i="1"/>
  <c r="I67" i="1" s="1"/>
  <c r="J67" i="1" s="1"/>
  <c r="H66" i="1"/>
  <c r="I66" i="1" s="1"/>
  <c r="J66" i="1" s="1"/>
  <c r="H65" i="1"/>
  <c r="I65" i="1" s="1"/>
  <c r="J65" i="1" s="1"/>
  <c r="H64" i="1"/>
  <c r="I64" i="1" s="1"/>
  <c r="J64" i="1" s="1"/>
  <c r="H63" i="1"/>
  <c r="I63" i="1" s="1"/>
  <c r="J63" i="1" s="1"/>
  <c r="H62" i="1"/>
  <c r="I62" i="1" s="1"/>
  <c r="J62" i="1" s="1"/>
  <c r="J61" i="1"/>
  <c r="H60" i="1"/>
  <c r="I60" i="1" s="1"/>
  <c r="J60" i="1" s="1"/>
  <c r="H59" i="1"/>
  <c r="I59" i="1" s="1"/>
  <c r="J59" i="1" s="1"/>
  <c r="H58" i="1"/>
  <c r="I58" i="1" s="1"/>
  <c r="J58" i="1" s="1"/>
  <c r="H57" i="1"/>
  <c r="I57" i="1" s="1"/>
  <c r="J57" i="1" s="1"/>
  <c r="H56" i="1"/>
  <c r="I56" i="1" s="1"/>
  <c r="J56" i="1" s="1"/>
  <c r="H55" i="1"/>
  <c r="I55" i="1" s="1"/>
  <c r="J55" i="1" s="1"/>
  <c r="H54" i="1"/>
  <c r="I54" i="1" s="1"/>
  <c r="J54" i="1" s="1"/>
  <c r="H53" i="1"/>
  <c r="I53" i="1" s="1"/>
  <c r="J53" i="1" s="1"/>
  <c r="H52" i="1"/>
  <c r="I52" i="1" s="1"/>
  <c r="J52" i="1" s="1"/>
  <c r="H51" i="1"/>
  <c r="I51" i="1" s="1"/>
  <c r="J51" i="1" s="1"/>
  <c r="H50" i="1"/>
  <c r="I50" i="1" s="1"/>
  <c r="J50" i="1" s="1"/>
  <c r="H49" i="1"/>
  <c r="I49" i="1" s="1"/>
  <c r="J49" i="1" s="1"/>
  <c r="H48" i="1"/>
  <c r="I48" i="1" s="1"/>
  <c r="J48" i="1" s="1"/>
  <c r="H46" i="1"/>
  <c r="I46" i="1" s="1"/>
  <c r="J46" i="1" s="1"/>
  <c r="H45" i="1"/>
  <c r="I45" i="1" s="1"/>
  <c r="J45" i="1" s="1"/>
  <c r="H44" i="1"/>
  <c r="I44" i="1" s="1"/>
  <c r="J44" i="1" s="1"/>
  <c r="H43" i="1"/>
  <c r="I43" i="1" s="1"/>
  <c r="J43" i="1" s="1"/>
  <c r="H42" i="1"/>
  <c r="I42" i="1" s="1"/>
  <c r="J42" i="1" s="1"/>
  <c r="H41" i="1"/>
  <c r="I41" i="1" s="1"/>
  <c r="J41" i="1" s="1"/>
  <c r="H40" i="1"/>
  <c r="I40" i="1" s="1"/>
  <c r="J40" i="1" s="1"/>
  <c r="H39" i="1"/>
  <c r="I39" i="1" s="1"/>
  <c r="J39" i="1" s="1"/>
  <c r="J37" i="1"/>
  <c r="H36" i="1"/>
  <c r="I36" i="1" s="1"/>
  <c r="J36" i="1" s="1"/>
  <c r="H35" i="1"/>
  <c r="I35" i="1" s="1"/>
  <c r="J35" i="1" s="1"/>
  <c r="H34" i="1"/>
  <c r="I34" i="1" s="1"/>
  <c r="J34" i="1" s="1"/>
  <c r="H33" i="1"/>
  <c r="I33" i="1" s="1"/>
  <c r="J33" i="1" s="1"/>
  <c r="H32" i="1"/>
  <c r="I32" i="1" s="1"/>
  <c r="J32" i="1" s="1"/>
  <c r="H31" i="1"/>
  <c r="I31" i="1" s="1"/>
  <c r="J31" i="1" s="1"/>
  <c r="H30" i="1"/>
  <c r="I30" i="1" s="1"/>
  <c r="J30" i="1" s="1"/>
  <c r="H29" i="1"/>
  <c r="I29" i="1" s="1"/>
  <c r="J29" i="1" s="1"/>
  <c r="H27" i="1"/>
  <c r="I27" i="1" s="1"/>
  <c r="J27" i="1" s="1"/>
  <c r="H26" i="1"/>
  <c r="I26" i="1" s="1"/>
  <c r="J26" i="1" s="1"/>
  <c r="H25" i="1"/>
  <c r="I25" i="1" s="1"/>
  <c r="J25" i="1" s="1"/>
  <c r="H23" i="1"/>
  <c r="I23" i="1" s="1"/>
  <c r="J23" i="1" s="1"/>
  <c r="H22" i="1"/>
  <c r="I22" i="1" s="1"/>
  <c r="J22" i="1" s="1"/>
  <c r="H21" i="1"/>
  <c r="I21" i="1" s="1"/>
  <c r="J21" i="1" s="1"/>
  <c r="H20" i="1"/>
  <c r="I20" i="1" s="1"/>
  <c r="J20" i="1" s="1"/>
  <c r="H18" i="1"/>
  <c r="I18" i="1" s="1"/>
  <c r="J18" i="1" s="1"/>
  <c r="H17" i="1"/>
  <c r="I17" i="1" s="1"/>
  <c r="J17" i="1" s="1"/>
  <c r="H16" i="1"/>
  <c r="I16" i="1" s="1"/>
  <c r="J16" i="1" s="1"/>
  <c r="H15" i="1"/>
  <c r="I15" i="1" s="1"/>
  <c r="J15" i="1" s="1"/>
  <c r="H14" i="1"/>
  <c r="I14" i="1" s="1"/>
  <c r="J14" i="1" s="1"/>
  <c r="H13" i="1"/>
  <c r="I13" i="1" s="1"/>
  <c r="J13" i="1" s="1"/>
  <c r="H12" i="1"/>
  <c r="I12" i="1" s="1"/>
  <c r="J12" i="1" s="1"/>
  <c r="H11" i="1"/>
  <c r="I11" i="1" s="1"/>
  <c r="J11" i="1" s="1"/>
  <c r="H10" i="1"/>
  <c r="I10" i="1" s="1"/>
  <c r="J10" i="1" s="1"/>
  <c r="H9" i="1"/>
  <c r="I9" i="1" s="1"/>
  <c r="J9" i="1" s="1"/>
  <c r="H8" i="1"/>
  <c r="I8" i="1" s="1"/>
  <c r="J8" i="1" s="1"/>
  <c r="H6" i="1"/>
  <c r="I6" i="1" s="1"/>
  <c r="J6" i="1" s="1"/>
  <c r="H1593" i="1" l="1"/>
  <c r="J7" i="1"/>
  <c r="J19" i="1"/>
  <c r="J24" i="1"/>
  <c r="J28" i="1"/>
  <c r="L1593" i="1" l="1"/>
  <c r="J5" i="1"/>
</calcChain>
</file>

<file path=xl/sharedStrings.xml><?xml version="1.0" encoding="utf-8"?>
<sst xmlns="http://schemas.openxmlformats.org/spreadsheetml/2006/main" count="7511" uniqueCount="3345">
  <si>
    <t>Obra</t>
  </si>
  <si>
    <t>Bancos</t>
  </si>
  <si>
    <t>B.D.I.</t>
  </si>
  <si>
    <t>Encargos Sociais</t>
  </si>
  <si>
    <t xml:space="preserve">SINAPI - 12/2023 - Alagoas
SBC - 02/2024 - Alagoas
ORSE - 12/2023 - Sergipe
SEDOP - 02/2024 - Pará
SEINFRA - 028 - Ceará
IOPES - 11/2023 - Espírito Santo
SIURB - 07/2023 - São Paulo
SUDECAP - 10/2023 - Minas Gerais
CPOS/CDHU - 11/2023 - São Paulo
FDE - 01/2024 - São Paulo
</t>
  </si>
  <si>
    <t>31,29%</t>
  </si>
  <si>
    <t>Desonerado: 
Horista: 85,20%
Mensalista: 46,48%</t>
  </si>
  <si>
    <t>Orçamento Sintético</t>
  </si>
  <si>
    <t>Item</t>
  </si>
  <si>
    <t>Código</t>
  </si>
  <si>
    <t>Banco</t>
  </si>
  <si>
    <t>Descrição</t>
  </si>
  <si>
    <t>Und</t>
  </si>
  <si>
    <t>Quant.</t>
  </si>
  <si>
    <t>Valor Unit</t>
  </si>
  <si>
    <t>Valor Unit com BDI</t>
  </si>
  <si>
    <t>Total</t>
  </si>
  <si>
    <t>Peso (%)</t>
  </si>
  <si>
    <t xml:space="preserve"> 1 </t>
  </si>
  <si>
    <t>ADMINISTRAÇÃO LOCAL</t>
  </si>
  <si>
    <t xml:space="preserve"> 1.2 </t>
  </si>
  <si>
    <t xml:space="preserve"> COMP-1600 </t>
  </si>
  <si>
    <t>Próprio</t>
  </si>
  <si>
    <t xml:space="preserve"> 2 </t>
  </si>
  <si>
    <t>SERVIÇOS PRELIMINARES</t>
  </si>
  <si>
    <t xml:space="preserve"> 2.1 </t>
  </si>
  <si>
    <t xml:space="preserve"> 51 </t>
  </si>
  <si>
    <t>ORSE</t>
  </si>
  <si>
    <t xml:space="preserve"> 2.2 </t>
  </si>
  <si>
    <t xml:space="preserve"> 93206 </t>
  </si>
  <si>
    <t>SINAPI</t>
  </si>
  <si>
    <t>EXECUÇÃO DE ESCRITÓRIO EM CANTEIRO DE OBRA EM ALVENARIA, NÃO INCLUSO MOBILIÁRIO E EQUIPAMENTOS. AF_02/2016</t>
  </si>
  <si>
    <t xml:space="preserve"> 2.3 </t>
  </si>
  <si>
    <t xml:space="preserve"> 93211 </t>
  </si>
  <si>
    <t>EXECUÇÃO DE REFEITÓRIO EM CANTEIRO DE OBRA EM ALVENARIA, NÃO INCLUSO MOBILIÁRIO E EQUIPAMENTOS. AF_02/2016</t>
  </si>
  <si>
    <t xml:space="preserve"> 2.4 </t>
  </si>
  <si>
    <t xml:space="preserve"> 93209 </t>
  </si>
  <si>
    <t>EXECUÇÃO DE ALMOXARIFADO EM CANTEIRO DE OBRA EM ALVENARIA, INCLUSO PRATELEIRAS. AF_02/2016</t>
  </si>
  <si>
    <t xml:space="preserve"> 2.5 </t>
  </si>
  <si>
    <t xml:space="preserve"> 93213 </t>
  </si>
  <si>
    <t>EXECUÇÃO DE SANITÁRIO E VESTIÁRIO EM CANTEIRO DE OBRA EM ALVENARIA, NÃO INCLUSO MOBILIÁRIO. AF_02/2016</t>
  </si>
  <si>
    <t xml:space="preserve"> 2.6 </t>
  </si>
  <si>
    <t xml:space="preserve"> CP-6096-008 </t>
  </si>
  <si>
    <t>UN</t>
  </si>
  <si>
    <t xml:space="preserve"> 2.7 </t>
  </si>
  <si>
    <t xml:space="preserve"> 101493 </t>
  </si>
  <si>
    <t>ENTRADA DE ENERGIA ELÉTRICA, AÉREA, MONOFÁSICA, COM CAIXA DE EMBUTIR, CABO DE 10 MM2 E DISJUNTOR DIN 50A (NÃO INCLUSO O POSTE DE CONCRETO). AF_07/2020_PS</t>
  </si>
  <si>
    <t xml:space="preserve"> 2.8 </t>
  </si>
  <si>
    <t xml:space="preserve"> 98459 </t>
  </si>
  <si>
    <t>TAPUME COM TELHA METÁLICA. AF_05/2018</t>
  </si>
  <si>
    <t xml:space="preserve"> 2.9 </t>
  </si>
  <si>
    <t xml:space="preserve"> COMP-MOB02 </t>
  </si>
  <si>
    <t>UND</t>
  </si>
  <si>
    <t xml:space="preserve"> 2.10 </t>
  </si>
  <si>
    <t xml:space="preserve"> COMP-DESMOB02 </t>
  </si>
  <si>
    <t xml:space="preserve"> 2.11 </t>
  </si>
  <si>
    <t xml:space="preserve"> CP-78472-03 </t>
  </si>
  <si>
    <t>SERVICOS TOPOGRAFICOS, INCLUSIVE NOTA DE SERVICOS, ACOMPANHAMENTO E GREIDE</t>
  </si>
  <si>
    <t xml:space="preserve"> 3 </t>
  </si>
  <si>
    <t>DEMOLIÇÕES E RETIRADAS</t>
  </si>
  <si>
    <t xml:space="preserve"> 3.1 </t>
  </si>
  <si>
    <t xml:space="preserve"> 104790 </t>
  </si>
  <si>
    <t>DEMOLIÇÃO DE PISO DE CONCRETO SIMPLES, DE FORMA MECANIZADA COM MARTELETE, SEM REAPROVEITAMENTO. AF_09/2023</t>
  </si>
  <si>
    <t xml:space="preserve"> 3.2 </t>
  </si>
  <si>
    <t xml:space="preserve"> 97624 </t>
  </si>
  <si>
    <t>DEMOLIÇÃO DE ALVENARIA DE TIJOLO MACIÇO, DE FORMA MANUAL, SEM REAPROVEITAMENTO. AF_09/2023</t>
  </si>
  <si>
    <t xml:space="preserve"> 3.3 </t>
  </si>
  <si>
    <t xml:space="preserve"> 100983 </t>
  </si>
  <si>
    <t>CARGA, MANOBRA E DESCARGA DE ENTULHO EM CAMINHÃO BASCULANTE 14 M³ - CARGA COM ESCAVADEIRA HIDRÁULICA  (CAÇAMBA DE 0,80 M³ / 111 HP) E DESCARGA LIVRE (UNIDADE: M3). AF_07/2020</t>
  </si>
  <si>
    <t xml:space="preserve"> 3.4 </t>
  </si>
  <si>
    <t xml:space="preserve"> 95876 </t>
  </si>
  <si>
    <t>TRANSPORTE COM CAMINHÃO BASCULANTE DE 14 M³, EM VIA URBANA PAVIMENTADA, DMT ATÉ 30 KM (UNIDADE: M3XKM). AF_07/2020</t>
  </si>
  <si>
    <t>M3XKM</t>
  </si>
  <si>
    <t xml:space="preserve"> 4 </t>
  </si>
  <si>
    <t>TERRAPLENAGEM</t>
  </si>
  <si>
    <t xml:space="preserve"> 4.1 </t>
  </si>
  <si>
    <t xml:space="preserve"> 3658 </t>
  </si>
  <si>
    <t xml:space="preserve"> 4.2 </t>
  </si>
  <si>
    <t xml:space="preserve"> 4.3 </t>
  </si>
  <si>
    <t xml:space="preserve"> 100577 </t>
  </si>
  <si>
    <t>REGULARIZAÇÃO E COMPACTAÇÃO DE SUBLEITO DE SOLO PREDOMINANTEMENTE ARENOSO. AF_11/2019</t>
  </si>
  <si>
    <t xml:space="preserve"> 5 </t>
  </si>
  <si>
    <t>INFRAESTRUTURA</t>
  </si>
  <si>
    <t xml:space="preserve"> 5.1 </t>
  </si>
  <si>
    <t xml:space="preserve"> 96520 </t>
  </si>
  <si>
    <t>ESCAVAÇÃO MECANIZADA PARA BLOCO DE COROAMENTO OU SAPATA COM RETROESCAVADEIRA (SEM ESCAVAÇÃO PARA COLOCAÇÃO DE FÔRMAS). AF_06/2017</t>
  </si>
  <si>
    <t xml:space="preserve"> 5.2 </t>
  </si>
  <si>
    <t xml:space="preserve"> 96545 </t>
  </si>
  <si>
    <t>ARMAÇÃO DE BLOCO, VIGA BALDRAME OU SAPATA UTILIZANDO AÇO CA-50 DE 8 MM - MONTAGEM. AF_06/2017</t>
  </si>
  <si>
    <t>KG</t>
  </si>
  <si>
    <t xml:space="preserve"> 5.3 </t>
  </si>
  <si>
    <t xml:space="preserve"> 96535 </t>
  </si>
  <si>
    <t>FABRICAÇÃO, MONTAGEM E DESMONTAGEM DE FÔRMA PARA SAPATA, EM MADEIRA SERRADA, E=25 MM, 4 UTILIZAÇÕES. AF_06/2017</t>
  </si>
  <si>
    <t xml:space="preserve"> 5.4 </t>
  </si>
  <si>
    <t xml:space="preserve"> 040508 </t>
  </si>
  <si>
    <t>SBC</t>
  </si>
  <si>
    <t xml:space="preserve"> 5.5 </t>
  </si>
  <si>
    <t xml:space="preserve"> 104740 </t>
  </si>
  <si>
    <t>REATERRO MECANIZADO DE VALA COM MINICARREGADEIRA, COM COMPACTADOR DE SOLOS DE PERCUSSÃO. AF_08/2023</t>
  </si>
  <si>
    <t xml:space="preserve"> 5.6 </t>
  </si>
  <si>
    <t xml:space="preserve"> 032005 </t>
  </si>
  <si>
    <t>REBAIXAMENTO LENCOL FREATICO -10 SONDAS-PERIODO DE 30 DIAS</t>
  </si>
  <si>
    <t xml:space="preserve"> 5.7 </t>
  </si>
  <si>
    <t xml:space="preserve"> 8024 </t>
  </si>
  <si>
    <t xml:space="preserve"> 5.8 </t>
  </si>
  <si>
    <t xml:space="preserve"> 98562 </t>
  </si>
  <si>
    <t>IMPERMEABILIZAÇÃO DE SUPERFÍCIE COM ARGAMASSA DE CIMENTO E AREIA, COM ADITIVO IMPERMEABILIZANTE, E = 1,5CM. AF_09/2023</t>
  </si>
  <si>
    <t xml:space="preserve"> 6 </t>
  </si>
  <si>
    <t>SUPRAESTRUTURA</t>
  </si>
  <si>
    <t xml:space="preserve"> 6.1 </t>
  </si>
  <si>
    <t xml:space="preserve"> 6.1.1 </t>
  </si>
  <si>
    <t xml:space="preserve"> 92759 </t>
  </si>
  <si>
    <t>ARMAÇÃO DE PILAR OU VIGA DE ESTRUTURA CONVENCIONAL DE CONCRETO ARMADO UTILIZANDO AÇO CA-60 DE 5,0 MM - MONTAGEM. AF_06/2022</t>
  </si>
  <si>
    <t xml:space="preserve"> 6.1.2 </t>
  </si>
  <si>
    <t xml:space="preserve"> 92760 </t>
  </si>
  <si>
    <t>ARMAÇÃO DE PILAR OU VIGA DE ESTRUTURA CONVENCIONAL DE CONCRETO ARMADO UTILIZANDO AÇO CA-50 DE 6,3 MM - MONTAGEM. AF_06/2022</t>
  </si>
  <si>
    <t xml:space="preserve"> 6.1.3 </t>
  </si>
  <si>
    <t xml:space="preserve"> 92761 </t>
  </si>
  <si>
    <t>ARMAÇÃO DE PILAR OU VIGA DE ESTRUTURA CONVENCIONAL DE CONCRETO ARMADO UTILIZANDO AÇO CA-50 DE 8,0 MM - MONTAGEM. AF_06/2022</t>
  </si>
  <si>
    <t xml:space="preserve"> 6.1.4 </t>
  </si>
  <si>
    <t xml:space="preserve"> 92762 </t>
  </si>
  <si>
    <t>ARMAÇÃO DE PILAR OU VIGA DE ESTRUTURA CONVENCIONAL DE CONCRETO ARMADO UTILIZANDO AÇO CA-50 DE 10,0 MM - MONTAGEM. AF_06/2022</t>
  </si>
  <si>
    <t xml:space="preserve"> 6.1.5 </t>
  </si>
  <si>
    <t xml:space="preserve"> 92763 </t>
  </si>
  <si>
    <t>ARMAÇÃO DE PILAR OU VIGA DE ESTRUTURA CONVENCIONAL DE CONCRETO ARMADO UTILIZANDO AÇO CA-50 DE 12,5 MM - MONTAGEM. AF_06/2022</t>
  </si>
  <si>
    <t xml:space="preserve"> 6.1.6 </t>
  </si>
  <si>
    <t xml:space="preserve"> 92764 </t>
  </si>
  <si>
    <t>ARMAÇÃO DE PILAR OU VIGA DE ESTRUTURA CONVENCIONAL DE CONCRETO ARMADO UTILIZANDO AÇO CA-50 DE 16,0 MM - MONTAGEM. AF_06/2022</t>
  </si>
  <si>
    <t xml:space="preserve"> 6.1.7 </t>
  </si>
  <si>
    <t xml:space="preserve"> 92765 </t>
  </si>
  <si>
    <t>ARMAÇÃO DE PILAR OU VIGA DE ESTRUTURA CONVENCIONAL DE CONCRETO ARMADO UTILIZANDO AÇO CA-50 DE 20,0 MM - MONTAGEM. AF_06/2022</t>
  </si>
  <si>
    <t xml:space="preserve"> 6.1.8 </t>
  </si>
  <si>
    <t xml:space="preserve"> 92766 </t>
  </si>
  <si>
    <t>ARMAÇÃO DE PILAR OU VIGA DE ESTRUTURA CONVENCIONAL DE CONCRETO ARMADO UTILIZANDO AÇO CA-50 DE 25,0 MM - MONTAGEM. AF_06/2022</t>
  </si>
  <si>
    <t xml:space="preserve"> 6.2 </t>
  </si>
  <si>
    <t xml:space="preserve"> 6.2.1 </t>
  </si>
  <si>
    <t xml:space="preserve"> 92768 </t>
  </si>
  <si>
    <t>ARMAÇÃO DE LAJE DE ESTRUTURA CONVENCIONAL DE CONCRETO ARMADO UTILIZANDO AÇO CA-60 DE 5,0 MM - MONTAGEM. AF_06/2022</t>
  </si>
  <si>
    <t xml:space="preserve"> 6.2.2 </t>
  </si>
  <si>
    <t xml:space="preserve"> 92769 </t>
  </si>
  <si>
    <t>ARMAÇÃO DE LAJE DE ESTRUTURA CONVENCIONAL DE CONCRETO ARMADO UTILIZANDO AÇO CA-50 DE 6,3 MM - MONTAGEM. AF_06/2022</t>
  </si>
  <si>
    <t xml:space="preserve"> 6.2.3 </t>
  </si>
  <si>
    <t xml:space="preserve"> 92770 </t>
  </si>
  <si>
    <t>ARMAÇÃO DE LAJE DE ESTRUTURA CONVENCIONAL DE CONCRETO ARMADO UTILIZANDO AÇO CA-50 DE 8,0 MM - MONTAGEM. AF_06/2022</t>
  </si>
  <si>
    <t xml:space="preserve"> 6.2.4 </t>
  </si>
  <si>
    <t xml:space="preserve"> 92771 </t>
  </si>
  <si>
    <t>ARMAÇÃO DE LAJE DE ESTRUTURA CONVENCIONAL DE CONCRETO ARMADO UTILIZANDO AÇO CA-50 DE 10,0 MM - MONTAGEM. AF_06/2022</t>
  </si>
  <si>
    <t xml:space="preserve"> 6.2.5 </t>
  </si>
  <si>
    <t xml:space="preserve"> 92772 </t>
  </si>
  <si>
    <t>ARMAÇÃO DE LAJE DE ESTRUTURA CONVENCIONAL DE CONCRETO ARMADO UTILIZANDO AÇO CA-50 DE 12,5 MM - MONTAGEM. AF_06/2022</t>
  </si>
  <si>
    <t xml:space="preserve"> 6.2.6 </t>
  </si>
  <si>
    <t xml:space="preserve"> 92773 </t>
  </si>
  <si>
    <t>ARMAÇÃO DE LAJE DE ESTRUTURA CONVENCIONAL DE CONCRETO ARMADO UTILIZANDO AÇO CA-50 DE 16,0 MM - MONTAGEM. AF_06/2022</t>
  </si>
  <si>
    <t xml:space="preserve"> 6.2.7 </t>
  </si>
  <si>
    <t xml:space="preserve"> 92774 </t>
  </si>
  <si>
    <t>ARMAÇÃO DE LAJE DE ESTRUTURA CONVENCIONAL DE CONCRETO ARMADO UTILIZANDO AÇO CA-50 DE 20,0 MM - MONTAGEM. AF_06/2022</t>
  </si>
  <si>
    <t xml:space="preserve"> 6.3 </t>
  </si>
  <si>
    <t xml:space="preserve"> 92419 </t>
  </si>
  <si>
    <t>MONTAGEM E DESMONTAGEM DE FÔRMA DE PILARES RETANGULARES E ESTRUTURAS SIMILARES, PÉ-DIREITO SIMPLES, EM CHAPA DE MADEIRA COMPENSADA RESINADA, 4 UTILIZAÇÕES. AF_09/2020</t>
  </si>
  <si>
    <t xml:space="preserve"> 6.4 </t>
  </si>
  <si>
    <t xml:space="preserve"> 92456 </t>
  </si>
  <si>
    <t>MONTAGEM E DESMONTAGEM DE FÔRMA DE VIGA, ESCORAMENTO METÁLICO, PÉ-DIREITO SIMPLES, EM CHAPA DE MADEIRA RESINADA, 4 UTILIZAÇÕES. AF_09/2020</t>
  </si>
  <si>
    <t xml:space="preserve"> 6.5 </t>
  </si>
  <si>
    <t xml:space="preserve"> 92508 </t>
  </si>
  <si>
    <t>MONTAGEM E DESMONTAGEM DE FÔRMA DE LAJE MACIÇA, PÉ-DIREITO DUPLO, EM CHAPA DE MADEIRA COMPENSADA RESINADA, 2 UTILIZAÇÕES. AF_09/2020</t>
  </si>
  <si>
    <t xml:space="preserve"> 6.6 </t>
  </si>
  <si>
    <t xml:space="preserve"> CP-13532-05 </t>
  </si>
  <si>
    <t xml:space="preserve"> 6.7 </t>
  </si>
  <si>
    <t xml:space="preserve"> 105 </t>
  </si>
  <si>
    <t xml:space="preserve"> 6.8 </t>
  </si>
  <si>
    <t xml:space="preserve"> CP-13532-04 </t>
  </si>
  <si>
    <t>ESCORAMENTO METÁLICO PARA LAJES ALTURA  MALHA MENOR OU IGUAL 1,50X1,50</t>
  </si>
  <si>
    <t xml:space="preserve"> 7 </t>
  </si>
  <si>
    <t>FECHAMENTOS</t>
  </si>
  <si>
    <t xml:space="preserve"> 7.1 </t>
  </si>
  <si>
    <t xml:space="preserve"> 103332 </t>
  </si>
  <si>
    <t>ALVENARIA DE VEDAÇÃO DE BLOCOS CERÂMICOS FURADOS NA HORIZONTAL DE 9X14X19 CM (ESPESSURA 9 CM) E ARGAMASSA DE ASSENTAMENTO COM PREPARO EM BETONEIRA. AF_12/2021</t>
  </si>
  <si>
    <t xml:space="preserve"> 7.2 </t>
  </si>
  <si>
    <t xml:space="preserve"> 147 </t>
  </si>
  <si>
    <t xml:space="preserve"> 7.3 </t>
  </si>
  <si>
    <t xml:space="preserve"> 101161 </t>
  </si>
  <si>
    <t>ALVENARIA DE VEDAÇÃO COM ELEMENTO VAZADO DE CONCRETO (COBOGÓ) DE 7X50X50CM E ARGAMASSA DE ASSENTAMENTO COM PREPARO EM BETONEIRA. AF_05/2020</t>
  </si>
  <si>
    <t xml:space="preserve"> 7.4 </t>
  </si>
  <si>
    <t xml:space="preserve"> 090805 </t>
  </si>
  <si>
    <t>FORRO DE GESSO ACARTONADO LAFARGE GYPSUM FGE</t>
  </si>
  <si>
    <t xml:space="preserve"> 7.5 </t>
  </si>
  <si>
    <t xml:space="preserve"> 120481 </t>
  </si>
  <si>
    <t>FORRO ACUSTICO GYPTONE BIGQUATTRO 41 1200X2400MM</t>
  </si>
  <si>
    <t xml:space="preserve"> 7.6 </t>
  </si>
  <si>
    <t xml:space="preserve"> 12973 </t>
  </si>
  <si>
    <t xml:space="preserve"> 7.7 </t>
  </si>
  <si>
    <t>DIVISÓRIAS DO 1° PAVIMENTO</t>
  </si>
  <si>
    <t xml:space="preserve"> 7.7.1 </t>
  </si>
  <si>
    <t xml:space="preserve"> COT-DIV-001 </t>
  </si>
  <si>
    <t xml:space="preserve"> 7.7.2 </t>
  </si>
  <si>
    <t xml:space="preserve"> COT-DIV-002 </t>
  </si>
  <si>
    <t xml:space="preserve"> 7.7.3 </t>
  </si>
  <si>
    <t xml:space="preserve"> COT-DIV-003 </t>
  </si>
  <si>
    <t xml:space="preserve"> 7.7.4 </t>
  </si>
  <si>
    <t xml:space="preserve"> COT-DIV-004 </t>
  </si>
  <si>
    <t xml:space="preserve"> 7.7.5 </t>
  </si>
  <si>
    <t xml:space="preserve"> COT-DIV-005 </t>
  </si>
  <si>
    <t xml:space="preserve"> 7.7.6 </t>
  </si>
  <si>
    <t xml:space="preserve"> COT-DIV-006 </t>
  </si>
  <si>
    <t xml:space="preserve"> 7.8 </t>
  </si>
  <si>
    <t xml:space="preserve"> 090043 </t>
  </si>
  <si>
    <t>DIVISORIA SANITARIA DE GRANITO E+3CM H=1,80 COM FERRAGENS</t>
  </si>
  <si>
    <t xml:space="preserve"> 8 </t>
  </si>
  <si>
    <t>COBERTAS</t>
  </si>
  <si>
    <t xml:space="preserve"> 8.1 </t>
  </si>
  <si>
    <t xml:space="preserve"> 100775 </t>
  </si>
  <si>
    <t>ESTRUTURA TRELIÇADA DE COBERTURA, TIPO FINK, COM LIGAÇÕES SOLDADAS, INCLUSOS PERFIS METÁLICOS, CHAPAS METÁLICAS, MÃO DE OBRA E TRANSPORTE COM GUINDASTE - FORNECIMENTO E INSTALAÇÃO. AF_01/2020_PSA</t>
  </si>
  <si>
    <t xml:space="preserve"> 8.2 </t>
  </si>
  <si>
    <t xml:space="preserve"> 98546 </t>
  </si>
  <si>
    <t>IMPERMEABILIZAÇÃO DE SUPERFÍCIE COM MANTA ASFÁLTICA, UMA CAMADA, INCLUSIVE APLICAÇÃO DE PRIMER ASFÁLTICO, E=4MM. AF_09/2023</t>
  </si>
  <si>
    <t xml:space="preserve"> 8.3 </t>
  </si>
  <si>
    <t xml:space="preserve"> 98565 </t>
  </si>
  <si>
    <t>PROTEÇÃO MECÂNICA DE SUPERFICIE HORIZONTAL COM ARGAMASSA DE CIMENTO E AREIA, TRAÇO 1:3, E=3CM. AF_09/2023</t>
  </si>
  <si>
    <t xml:space="preserve"> 8.4 </t>
  </si>
  <si>
    <t xml:space="preserve"> 94216 </t>
  </si>
  <si>
    <t>TELHAMENTO COM TELHA METÁLICA TERMOACÚSTICA E = 30 MM, COM ATÉ 2 ÁGUAS, INCLUSO IÇAMENTO. AF_07/2019</t>
  </si>
  <si>
    <t xml:space="preserve"> 8.5 </t>
  </si>
  <si>
    <t xml:space="preserve"> 94228 </t>
  </si>
  <si>
    <t>CALHA EM CHAPA DE AÇO GALVANIZADO NÚMERO 24, DESENVOLVIMENTO DE 50 CM, INCLUSO TRANSPORTE VERTICAL. AF_07/2019</t>
  </si>
  <si>
    <t>M</t>
  </si>
  <si>
    <t xml:space="preserve"> 9 </t>
  </si>
  <si>
    <t>INSTALAÇÕES ELÉTRICAS</t>
  </si>
  <si>
    <t xml:space="preserve"> 9.1 </t>
  </si>
  <si>
    <t xml:space="preserve"> 9.1.1 </t>
  </si>
  <si>
    <t xml:space="preserve"> 9.1.1.1 </t>
  </si>
  <si>
    <t xml:space="preserve"> 4025 </t>
  </si>
  <si>
    <t xml:space="preserve"> 9.1.2 </t>
  </si>
  <si>
    <t xml:space="preserve"> 9.1.2.1 </t>
  </si>
  <si>
    <t xml:space="preserve"> 469 </t>
  </si>
  <si>
    <t xml:space="preserve"> 9.1.2.2 </t>
  </si>
  <si>
    <t xml:space="preserve"> 9915 </t>
  </si>
  <si>
    <t xml:space="preserve"> 9.1.2.3 </t>
  </si>
  <si>
    <t xml:space="preserve"> COT-I00075 </t>
  </si>
  <si>
    <t xml:space="preserve"> 9.1.2.4 </t>
  </si>
  <si>
    <t xml:space="preserve"> 12877 </t>
  </si>
  <si>
    <t xml:space="preserve"> 9.1.2.5 </t>
  </si>
  <si>
    <t xml:space="preserve"> 10424 </t>
  </si>
  <si>
    <t xml:space="preserve"> 9.1.2.6 </t>
  </si>
  <si>
    <t xml:space="preserve"> 12848 </t>
  </si>
  <si>
    <t xml:space="preserve"> 9.1.2.7 </t>
  </si>
  <si>
    <t xml:space="preserve"> CP-9685-712 </t>
  </si>
  <si>
    <t xml:space="preserve"> 9.1.2.8 </t>
  </si>
  <si>
    <t xml:space="preserve"> COT-I00082 </t>
  </si>
  <si>
    <t xml:space="preserve"> 9.1.2.9 </t>
  </si>
  <si>
    <t xml:space="preserve"> 061229 </t>
  </si>
  <si>
    <t>ISOLADOR PEDESTAL PORCELANA CLASSE 15 15KV</t>
  </si>
  <si>
    <t xml:space="preserve"> 9.1.2.10 </t>
  </si>
  <si>
    <t xml:space="preserve"> 7380 </t>
  </si>
  <si>
    <t xml:space="preserve"> 9.1.2.11 </t>
  </si>
  <si>
    <t xml:space="preserve"> 064104 </t>
  </si>
  <si>
    <t>CHAVE SECCIONADORA NH2 400A PARA FUSIVEIS NEGRINI</t>
  </si>
  <si>
    <t xml:space="preserve"> 9.1.2.12 </t>
  </si>
  <si>
    <t xml:space="preserve"> 9913 </t>
  </si>
  <si>
    <t xml:space="preserve"> 9.1.2.13 </t>
  </si>
  <si>
    <t xml:space="preserve"> 091425 </t>
  </si>
  <si>
    <t>SIURB</t>
  </si>
  <si>
    <t>BUCHA D PASSAGEM INTERNA/ EXTERNA - 15KV</t>
  </si>
  <si>
    <t xml:space="preserve"> 9.1.2.14 </t>
  </si>
  <si>
    <t xml:space="preserve"> COT-I00081 </t>
  </si>
  <si>
    <t xml:space="preserve"> 9.1.2.15 </t>
  </si>
  <si>
    <t xml:space="preserve"> 37.12.120 </t>
  </si>
  <si>
    <t>CPOS/CDHU</t>
  </si>
  <si>
    <t xml:space="preserve"> 9.1.2.16 </t>
  </si>
  <si>
    <t xml:space="preserve"> COT-I00076 </t>
  </si>
  <si>
    <t xml:space="preserve"> 9.1.2.17 </t>
  </si>
  <si>
    <t xml:space="preserve"> COT-I00077 </t>
  </si>
  <si>
    <t xml:space="preserve"> 9.1.2.18 </t>
  </si>
  <si>
    <t xml:space="preserve"> COT-I00078 </t>
  </si>
  <si>
    <t xml:space="preserve"> 9.1.2.19 </t>
  </si>
  <si>
    <t xml:space="preserve"> COT-I00079 </t>
  </si>
  <si>
    <t xml:space="preserve"> 9.1.2.20 </t>
  </si>
  <si>
    <t xml:space="preserve"> 8333 </t>
  </si>
  <si>
    <t xml:space="preserve"> 9.1.3 </t>
  </si>
  <si>
    <t xml:space="preserve"> 9.1.3.1 </t>
  </si>
  <si>
    <t xml:space="preserve"> COT-I00083 </t>
  </si>
  <si>
    <t xml:space="preserve"> 9.1.3.2 </t>
  </si>
  <si>
    <t xml:space="preserve"> 96974 </t>
  </si>
  <si>
    <t>CORDOALHA DE COBRE NU 50 MM², NÃO ENTERRADA, COM ISOLADOR - FORNECIMENTO E INSTALAÇÃO. AF_08/2023</t>
  </si>
  <si>
    <t xml:space="preserve"> 9.1.3.3 </t>
  </si>
  <si>
    <t xml:space="preserve"> COT-I00080 </t>
  </si>
  <si>
    <t xml:space="preserve"> 9.1.4 </t>
  </si>
  <si>
    <t xml:space="preserve"> 9.1.4.1 </t>
  </si>
  <si>
    <t xml:space="preserve"> 339 </t>
  </si>
  <si>
    <t xml:space="preserve"> 9.1.4.2 </t>
  </si>
  <si>
    <t xml:space="preserve"> 00000432 </t>
  </si>
  <si>
    <t>PARAFUSO M16 EM ACO GALVANIZADO, COMPRIMENTO = 250 MM, DIAMETRO = 16 MM, ROSCA MAQUINA, CABECA QUADRADA</t>
  </si>
  <si>
    <t xml:space="preserve"> 9.1.4.3 </t>
  </si>
  <si>
    <t xml:space="preserve"> 00000433 </t>
  </si>
  <si>
    <t>PARAFUSO M16 EM ACO GALVANIZADO, COMPRIMENTO = 350 MM, DIAMETRO = 16 MM, ROSCA MAQUINA, CABECA QUADRADA</t>
  </si>
  <si>
    <t xml:space="preserve"> 9.1.4.4 </t>
  </si>
  <si>
    <t xml:space="preserve"> 2844 </t>
  </si>
  <si>
    <t xml:space="preserve"> 9.1.4.5 </t>
  </si>
  <si>
    <t xml:space="preserve"> 9711 </t>
  </si>
  <si>
    <t xml:space="preserve"> 9.1.4.6 </t>
  </si>
  <si>
    <t xml:space="preserve"> 00001577 </t>
  </si>
  <si>
    <t>TERMINAL A COMPRESSAO EM COBRE ESTANHADO PARA CABO 35 MM2, 1 FURO E 1 COMPRESSAO, PARA PARAFUSO DE FIXACAO M8</t>
  </si>
  <si>
    <t xml:space="preserve"> 9.1.4.7 </t>
  </si>
  <si>
    <t xml:space="preserve"> 2885 </t>
  </si>
  <si>
    <t xml:space="preserve"> 9.1.4.8 </t>
  </si>
  <si>
    <t xml:space="preserve"> COT-244 </t>
  </si>
  <si>
    <t>CONECTOR ATERRAMENTO HS DN 16-19MM CB 10-25MM² CU</t>
  </si>
  <si>
    <t xml:space="preserve"> 9.1.4.9 </t>
  </si>
  <si>
    <t xml:space="preserve"> 101546 </t>
  </si>
  <si>
    <t>ISOLADOR, TIPO PINO, PARA TENSÃO 15 KV - FORNECIMENTO E INSTALAÇÃO. AF_07/2020</t>
  </si>
  <si>
    <t xml:space="preserve"> 9.1.4.10 </t>
  </si>
  <si>
    <t xml:space="preserve"> 4638 </t>
  </si>
  <si>
    <t xml:space="preserve"> 9.1.5 </t>
  </si>
  <si>
    <t xml:space="preserve"> 9.1.5.1 </t>
  </si>
  <si>
    <t xml:space="preserve"> 102108 </t>
  </si>
  <si>
    <t>TRANSFORMADOR DE DISTRIBUIÇÃO, 300 KVA, TRIFÁSICO, 60 HZ, CLASSE 15 KV, IMERSO EM ÓLEO MINERAL, INSTALAÇÃO EM POSTE (NÃO INCLUSO SUPORTE) - FORNECIMENTO E INSTALAÇÃO. AF_12/2020</t>
  </si>
  <si>
    <t xml:space="preserve"> 9.1.6 </t>
  </si>
  <si>
    <t xml:space="preserve"> 9.1.6.1 </t>
  </si>
  <si>
    <t xml:space="preserve"> 9.1.6.1.1 </t>
  </si>
  <si>
    <t xml:space="preserve"> 93358 </t>
  </si>
  <si>
    <t>ESCAVAÇÃO MANUAL DE VALA COM PROFUNDIDADE MENOR OU IGUAL A 1,30 M. AF_02/2021</t>
  </si>
  <si>
    <t xml:space="preserve"> 9.1.6.1.2 </t>
  </si>
  <si>
    <t xml:space="preserve"> 360 </t>
  </si>
  <si>
    <t xml:space="preserve"> 9.1.6.1.3 </t>
  </si>
  <si>
    <t xml:space="preserve"> 104737 </t>
  </si>
  <si>
    <t>REATERRO MANUAL DE VALAS, COM PLACA VIBRATÓRIA. AF_08/2023</t>
  </si>
  <si>
    <t xml:space="preserve"> 9.1.6.1.4 </t>
  </si>
  <si>
    <t xml:space="preserve"> 9.1.6.2 </t>
  </si>
  <si>
    <t xml:space="preserve"> 93012 </t>
  </si>
  <si>
    <t>ELETRODUTO RÍGIDO ROSCÁVEL, PVC, DN 110 MM (4"), PARA REDE ENTERRADA DE DISTRIBUIÇÃO DE ENERGIA ELÉTRICA - FORNECIMENTO E INSTALAÇÃO. AF_12/2021</t>
  </si>
  <si>
    <t xml:space="preserve"> 9.1.6.3 </t>
  </si>
  <si>
    <t xml:space="preserve"> 369 </t>
  </si>
  <si>
    <t xml:space="preserve"> 9.1.6.4 </t>
  </si>
  <si>
    <t xml:space="preserve"> 378 </t>
  </si>
  <si>
    <t xml:space="preserve"> 9.1.6.5 </t>
  </si>
  <si>
    <t xml:space="preserve"> 7892 </t>
  </si>
  <si>
    <t xml:space="preserve"> 9.1.6.6 </t>
  </si>
  <si>
    <t xml:space="preserve"> 9510 </t>
  </si>
  <si>
    <t xml:space="preserve"> 9.1.6.7 </t>
  </si>
  <si>
    <t xml:space="preserve"> 919 </t>
  </si>
  <si>
    <t xml:space="preserve"> 9.1.6.8 </t>
  </si>
  <si>
    <t xml:space="preserve"> 939 </t>
  </si>
  <si>
    <t xml:space="preserve"> 9.1.6.9 </t>
  </si>
  <si>
    <t xml:space="preserve"> 11766 </t>
  </si>
  <si>
    <t xml:space="preserve"> 9.1.7 </t>
  </si>
  <si>
    <t xml:space="preserve"> 9.1.7.1 </t>
  </si>
  <si>
    <t xml:space="preserve"> COT-I00067 </t>
  </si>
  <si>
    <t xml:space="preserve"> 9.2 </t>
  </si>
  <si>
    <t xml:space="preserve"> 9.2.1 </t>
  </si>
  <si>
    <t xml:space="preserve"> 9.2.1.1 </t>
  </si>
  <si>
    <t xml:space="preserve"> 9.2.1.1.1 </t>
  </si>
  <si>
    <t xml:space="preserve"> 9.2.1.1.2 </t>
  </si>
  <si>
    <t xml:space="preserve"> 91856 </t>
  </si>
  <si>
    <t>ELETRODUTO FLEXÍVEL CORRUGADO, PVC, DN 32 MM (1"), PARA CIRCUITOS TERMINAIS, INSTALADO EM PAREDE - FORNECIMENTO E INSTALAÇÃO. AF_03/2023</t>
  </si>
  <si>
    <t xml:space="preserve"> 9.2.1.1.3 </t>
  </si>
  <si>
    <t xml:space="preserve"> 97667 </t>
  </si>
  <si>
    <t>ELETRODUTO FLEXÍVEL CORRUGADO, PEAD, DN 50 (1 1/2"), PARA REDE ENTERRADA DE DISTRIBUIÇÃO DE ENERGIA ELÉTRICA - FORNECIMENTO E INSTALAÇÃO. AF_12/2021</t>
  </si>
  <si>
    <t xml:space="preserve"> 9.2.1.1.4 </t>
  </si>
  <si>
    <t xml:space="preserve"> 97670 </t>
  </si>
  <si>
    <t>ELETRODUTO FLEXÍVEL CORRUGADO, PEAD, DN 100 (4"), PARA REDE ENTERRADA DE DISTRIBUIÇÃO DE ENERGIA ELÉTRICA - FORNECIMENTO E INSTALAÇÃO. AF_12/2021</t>
  </si>
  <si>
    <t xml:space="preserve"> 9.2.1.1.5 </t>
  </si>
  <si>
    <t xml:space="preserve"> 9.2.1.1.6 </t>
  </si>
  <si>
    <t xml:space="preserve"> 96985 </t>
  </si>
  <si>
    <t>HASTE DE ATERRAMENTO, DIÂMETRO 5/8", COM 3 METROS - FORNECIMENTO E INSTALAÇÃO. AF_08/2023</t>
  </si>
  <si>
    <t xml:space="preserve"> 9.2.1.2 </t>
  </si>
  <si>
    <t xml:space="preserve"> 9.2.1.2.1 </t>
  </si>
  <si>
    <t xml:space="preserve"> 765 </t>
  </si>
  <si>
    <t xml:space="preserve"> 9.2.1.2.2 </t>
  </si>
  <si>
    <t xml:space="preserve"> 763 </t>
  </si>
  <si>
    <t xml:space="preserve"> 9.2.1.2.3 </t>
  </si>
  <si>
    <t xml:space="preserve"> 764 </t>
  </si>
  <si>
    <t xml:space="preserve"> 9.2.1.3 </t>
  </si>
  <si>
    <t xml:space="preserve"> 9.2.1.3.1 </t>
  </si>
  <si>
    <t xml:space="preserve"> 9.2.1.4 </t>
  </si>
  <si>
    <t xml:space="preserve"> 9.2.1.4.1 </t>
  </si>
  <si>
    <t xml:space="preserve"> 91931 </t>
  </si>
  <si>
    <t>CABO DE COBRE FLEXÍVEL ISOLADO, 6 MM², ANTI-CHAMA 0,6/1,0 KV, PARA CIRCUITOS TERMINAIS - FORNECIMENTO E INSTALAÇÃO. AF_03/2023</t>
  </si>
  <si>
    <t xml:space="preserve"> 9.2.1.4.2 </t>
  </si>
  <si>
    <t xml:space="preserve"> 91933 </t>
  </si>
  <si>
    <t>CABO DE COBRE FLEXÍVEL ISOLADO, 10 MM², ANTI-CHAMA 0,6/1,0 KV, PARA CIRCUITOS TERMINAIS - FORNECIMENTO E INSTALAÇÃO. AF_03/2023</t>
  </si>
  <si>
    <t xml:space="preserve"> 9.2.1.4.3 </t>
  </si>
  <si>
    <t xml:space="preserve"> 91935 </t>
  </si>
  <si>
    <t>CABO DE COBRE FLEXÍVEL ISOLADO, 16 MM², ANTI-CHAMA 0,6/1,0 KV, PARA CIRCUITOS TERMINAIS - FORNECIMENTO E INSTALAÇÃO. AF_03/2023</t>
  </si>
  <si>
    <t xml:space="preserve"> 9.2.1.4.4 </t>
  </si>
  <si>
    <t xml:space="preserve"> 101889 </t>
  </si>
  <si>
    <t>CABO DE COBRE ISOLADO, 25 MM², ANTI-CHAMA 0,6/1 KV, INSTALADO EM ELETROCALHA OU PERFILADO - FORNECIMENTO E INSTALAÇÃO. AF_10/2020</t>
  </si>
  <si>
    <t xml:space="preserve"> 9.2.1.4.5 </t>
  </si>
  <si>
    <t xml:space="preserve"> 92986 </t>
  </si>
  <si>
    <t>CABO DE COBRE FLEXÍVEL ISOLADO, 35 MM², ANTI-CHAMA 0,6/1,0 KV, PARA REDE ENTERRADA DE DISTRIBUIÇÃO DE ENERGIA ELÉTRICA - FORNECIMENTO E INSTALAÇÃO. AF_12/2021</t>
  </si>
  <si>
    <t xml:space="preserve"> 9.2.1.4.6 </t>
  </si>
  <si>
    <t xml:space="preserve"> 92988 </t>
  </si>
  <si>
    <t>CABO DE COBRE FLEXÍVEL ISOLADO, 50 MM², ANTI-CHAMA 0,6/1,0 KV, PARA REDE ENTERRADA DE DISTRIBUIÇÃO DE ENERGIA ELÉTRICA - FORNECIMENTO E INSTALAÇÃO. AF_12/2021</t>
  </si>
  <si>
    <t xml:space="preserve"> 9.2.1.4.7 </t>
  </si>
  <si>
    <t xml:space="preserve"> 92990 </t>
  </si>
  <si>
    <t>CABO DE COBRE FLEXÍVEL ISOLADO, 70 MM², ANTI-CHAMA 0,6/1,0 KV, PARA REDE ENTERRADA DE DISTRIBUIÇÃO DE ENERGIA ELÉTRICA - FORNECIMENTO E INSTALAÇÃO. AF_12/2021</t>
  </si>
  <si>
    <t xml:space="preserve"> 9.2.1.4.8 </t>
  </si>
  <si>
    <t xml:space="preserve"> 92992 </t>
  </si>
  <si>
    <t>CABO DE COBRE FLEXÍVEL ISOLADO, 95 MM², ANTI-CHAMA 0,6/1,0 KV, PARA REDE ENTERRADA DE DISTRIBUIÇÃO DE ENERGIA ELÉTRICA - FORNECIMENTO E INSTALAÇÃO. AF_12/2021</t>
  </si>
  <si>
    <t xml:space="preserve"> 9.2.1.4.9 </t>
  </si>
  <si>
    <t xml:space="preserve"> CP-335-03 </t>
  </si>
  <si>
    <t>CORDOALHA DE COBRE NU 25 MM², ENTERRADA - FORNECIMENTO E INSTALAÇÃO. AF_08/2023</t>
  </si>
  <si>
    <t xml:space="preserve"> 9.2.1.4.10 </t>
  </si>
  <si>
    <t xml:space="preserve"> 96977 </t>
  </si>
  <si>
    <t>CORDOALHA DE COBRE NU 50 MM², ENTERRADA - FORNECIMENTO E INSTALAÇÃO. AF_08/2023</t>
  </si>
  <si>
    <t xml:space="preserve"> 9.2.1.5 </t>
  </si>
  <si>
    <t xml:space="preserve"> 9.2.1.5.1 </t>
  </si>
  <si>
    <t xml:space="preserve"> 9289 </t>
  </si>
  <si>
    <t xml:space="preserve"> 9.2.1.5.2 </t>
  </si>
  <si>
    <t xml:space="preserve"> 7826 </t>
  </si>
  <si>
    <t xml:space="preserve"> 9.2.1.5.3 </t>
  </si>
  <si>
    <t xml:space="preserve"> 7402 </t>
  </si>
  <si>
    <t xml:space="preserve"> 9.2.1.5.4 </t>
  </si>
  <si>
    <t xml:space="preserve"> COT-I00070 </t>
  </si>
  <si>
    <t xml:space="preserve"> 9.2.1.5.5 </t>
  </si>
  <si>
    <t xml:space="preserve"> COT-I00071 </t>
  </si>
  <si>
    <t xml:space="preserve"> 9.2.1.5.6 </t>
  </si>
  <si>
    <t xml:space="preserve"> 00001573 </t>
  </si>
  <si>
    <t>TERMINAL A COMPRESSAO EM COBRE ESTANHADO PARA CABO 6 MM2, 1 FURO E 1 COMPRESSAO, PARA PARAFUSO DE FIXACAO M6</t>
  </si>
  <si>
    <t xml:space="preserve"> 9.2.1.5.7 </t>
  </si>
  <si>
    <t xml:space="preserve"> 00001575 </t>
  </si>
  <si>
    <t>TERMINAL A COMPRESSAO EM COBRE ESTANHADO PARA CABO 16 MM2, 1 FURO E 1 COMPRESSAO, PARA PARAFUSO DE FIXACAO M6</t>
  </si>
  <si>
    <t xml:space="preserve"> 9.2.1.5.8 </t>
  </si>
  <si>
    <t xml:space="preserve"> 00001576 </t>
  </si>
  <si>
    <t>TERMINAL A COMPRESSAO EM COBRE ESTANHADO PARA CABO 25 MM2, 1 FURO E 1 COMPRESSAO, PARA PARAFUSO DE FIXACAO M8</t>
  </si>
  <si>
    <t xml:space="preserve"> 9.2.1.5.9 </t>
  </si>
  <si>
    <t xml:space="preserve"> 00001578 </t>
  </si>
  <si>
    <t>TERMINAL A COMPRESSAO EM COBRE ESTANHADO PARA CABO 50 MM2, 1 FURO E 1 COMPRESSAO, PARA PARAFUSO DE FIXACAO M8</t>
  </si>
  <si>
    <t xml:space="preserve"> 9.2.1.5.10 </t>
  </si>
  <si>
    <t xml:space="preserve"> 00001579 </t>
  </si>
  <si>
    <t>TERMINAL A COMPRESSAO EM COBRE ESTANHADO PARA CABO 70 MM2, 1 FURO E 1 COMPRESSAO, PARA PARAFUSO DE FIXACAO M10</t>
  </si>
  <si>
    <t xml:space="preserve"> 9.2.1.5.11 </t>
  </si>
  <si>
    <t xml:space="preserve"> 00001580 </t>
  </si>
  <si>
    <t>TERMINAL A COMPRESSAO EM COBRE ESTANHADO PARA CABO 95 MM2, 1 FURO E 1 COMPRESSAO, PARA PARAFUSO DE FIXACAO M12</t>
  </si>
  <si>
    <t xml:space="preserve"> 9.2.1.6 </t>
  </si>
  <si>
    <t xml:space="preserve"> 9.2.1.6.1 </t>
  </si>
  <si>
    <t xml:space="preserve"> 00039471 </t>
  </si>
  <si>
    <t>DISPOSITIVO DPS CLASSE II, 1 POLO, TENSAO MAXIMA DE 275 V, CORRENTE MAXIMA DE *45* KA (TIPO AC)</t>
  </si>
  <si>
    <t xml:space="preserve"> 9.2.1.6.2 </t>
  </si>
  <si>
    <t xml:space="preserve"> 93670 </t>
  </si>
  <si>
    <t>DISJUNTOR TRIPOLAR TIPO DIN, CORRENTE NOMINAL DE 25A - FORNECIMENTO E INSTALAÇÃO. AF_10/2020</t>
  </si>
  <si>
    <t xml:space="preserve"> 9.2.1.6.3 </t>
  </si>
  <si>
    <t xml:space="preserve"> 9688 </t>
  </si>
  <si>
    <t xml:space="preserve"> 9.2.1.6.4 </t>
  </si>
  <si>
    <t xml:space="preserve"> 9685 </t>
  </si>
  <si>
    <t xml:space="preserve"> 9.2.1.6.5 </t>
  </si>
  <si>
    <t xml:space="preserve"> 9.2.2 </t>
  </si>
  <si>
    <t xml:space="preserve"> 9.2.2.1 </t>
  </si>
  <si>
    <t xml:space="preserve"> 9.2.2.1.1 </t>
  </si>
  <si>
    <t xml:space="preserve"> 9.2.2.1.2 </t>
  </si>
  <si>
    <t xml:space="preserve"> 91854 </t>
  </si>
  <si>
    <t>ELETRODUTO FLEXÍVEL CORRUGADO, PVC, DN 25 MM (3/4"), PARA CIRCUITOS TERMINAIS, INSTALADO EM PAREDE - FORNECIMENTO E INSTALAÇÃO. AF_03/2023</t>
  </si>
  <si>
    <t xml:space="preserve"> 9.2.2.1.3 </t>
  </si>
  <si>
    <t xml:space="preserve"> 9.2.2.1.4 </t>
  </si>
  <si>
    <t xml:space="preserve"> 7646 </t>
  </si>
  <si>
    <t xml:space="preserve"> 9.2.2.1.5 </t>
  </si>
  <si>
    <t xml:space="preserve"> 97886 </t>
  </si>
  <si>
    <t>CAIXA ENTERRADA ELÉTRICA RETANGULAR, EM ALVENARIA COM TIJOLOS CERÂMICOS MACIÇOS, FUNDO COM BRITA, DIMENSÕES INTERNAS: 0,3X0,3X0,3 M. AF_12/2020</t>
  </si>
  <si>
    <t xml:space="preserve"> 9.2.2.1.6 </t>
  </si>
  <si>
    <t xml:space="preserve"> 97887 </t>
  </si>
  <si>
    <t>CAIXA ENTERRADA ELÉTRICA RETANGULAR, EM ALVENARIA COM TIJOLOS CERÂMICOS MACIÇOS, FUNDO COM BRITA, DIMENSÕES INTERNAS: 0,4X0,4X0,4 M. AF_12/2020</t>
  </si>
  <si>
    <t xml:space="preserve"> 9.2.2.2 </t>
  </si>
  <si>
    <t xml:space="preserve"> 9.2.2.2.1 </t>
  </si>
  <si>
    <t xml:space="preserve"> 723 </t>
  </si>
  <si>
    <t xml:space="preserve"> 9.2.2.2.2 </t>
  </si>
  <si>
    <t xml:space="preserve"> 9987 </t>
  </si>
  <si>
    <t xml:space="preserve"> 9.2.2.2.3 </t>
  </si>
  <si>
    <t xml:space="preserve"> 9985 </t>
  </si>
  <si>
    <t xml:space="preserve"> 9.2.2.2.4 </t>
  </si>
  <si>
    <t xml:space="preserve"> CP-87275-02 </t>
  </si>
  <si>
    <t xml:space="preserve"> 9.2.2.2.5 </t>
  </si>
  <si>
    <t xml:space="preserve"> 9539 </t>
  </si>
  <si>
    <t xml:space="preserve"> 9.2.2.2.6 </t>
  </si>
  <si>
    <t xml:space="preserve"> 9988 </t>
  </si>
  <si>
    <t xml:space="preserve"> 9.2.2.3 </t>
  </si>
  <si>
    <t xml:space="preserve"> 9.2.2.3.1 </t>
  </si>
  <si>
    <t xml:space="preserve"> 9.2.2.3.2 </t>
  </si>
  <si>
    <t xml:space="preserve"> 8359 </t>
  </si>
  <si>
    <t xml:space="preserve"> 9.2.2.3.3 </t>
  </si>
  <si>
    <t xml:space="preserve"> 8684 </t>
  </si>
  <si>
    <t xml:space="preserve"> 9.2.2.3.4 </t>
  </si>
  <si>
    <t xml:space="preserve"> 7879 </t>
  </si>
  <si>
    <t xml:space="preserve"> 9.2.2.3.5 </t>
  </si>
  <si>
    <t xml:space="preserve"> 8689 </t>
  </si>
  <si>
    <t xml:space="preserve"> 9.2.2.3.6 </t>
  </si>
  <si>
    <t xml:space="preserve"> 8443 </t>
  </si>
  <si>
    <t xml:space="preserve"> 9.2.2.3.7 </t>
  </si>
  <si>
    <t xml:space="preserve"> 8688 </t>
  </si>
  <si>
    <t xml:space="preserve"> 9.2.2.3.8 </t>
  </si>
  <si>
    <t xml:space="preserve"> CP-6613-033 </t>
  </si>
  <si>
    <t xml:space="preserve"> 9.2.2.3.9 </t>
  </si>
  <si>
    <t xml:space="preserve"> 8221 </t>
  </si>
  <si>
    <t xml:space="preserve"> 9.2.2.3.10 </t>
  </si>
  <si>
    <t xml:space="preserve"> 11830 </t>
  </si>
  <si>
    <t xml:space="preserve"> 9.2.2.3.11 </t>
  </si>
  <si>
    <t xml:space="preserve"> 8686 </t>
  </si>
  <si>
    <t xml:space="preserve"> 9.2.2.3.12 </t>
  </si>
  <si>
    <t xml:space="preserve"> 8113 </t>
  </si>
  <si>
    <t xml:space="preserve"> 9.2.2.3.13 </t>
  </si>
  <si>
    <t xml:space="preserve"> 8687 </t>
  </si>
  <si>
    <t xml:space="preserve"> 9.2.2.3.14 </t>
  </si>
  <si>
    <t xml:space="preserve"> 9524 </t>
  </si>
  <si>
    <t xml:space="preserve"> 9.2.2.3.15 </t>
  </si>
  <si>
    <t xml:space="preserve"> 9519 </t>
  </si>
  <si>
    <t xml:space="preserve"> 9.2.2.3.16 </t>
  </si>
  <si>
    <t xml:space="preserve"> 726 </t>
  </si>
  <si>
    <t xml:space="preserve"> 9.2.2.3.17 </t>
  </si>
  <si>
    <t xml:space="preserve"> 12611 </t>
  </si>
  <si>
    <t xml:space="preserve"> 9.2.2.4 </t>
  </si>
  <si>
    <t xml:space="preserve"> 9.2.2.4.1 </t>
  </si>
  <si>
    <t xml:space="preserve"> 9669 </t>
  </si>
  <si>
    <t xml:space="preserve"> 9.2.2.4.2 </t>
  </si>
  <si>
    <t xml:space="preserve"> 9526 </t>
  </si>
  <si>
    <t xml:space="preserve"> 9.2.2.4.3 </t>
  </si>
  <si>
    <t xml:space="preserve"> 9.2.2.5 </t>
  </si>
  <si>
    <t xml:space="preserve"> 9.2.2.5.1 </t>
  </si>
  <si>
    <t xml:space="preserve"> 12538 </t>
  </si>
  <si>
    <t xml:space="preserve"> 9.2.2.5.2 </t>
  </si>
  <si>
    <t xml:space="preserve"> 9816 </t>
  </si>
  <si>
    <t xml:space="preserve"> 9.2.2.5.3 </t>
  </si>
  <si>
    <t xml:space="preserve"> 12540 </t>
  </si>
  <si>
    <t xml:space="preserve"> 9.2.2.5.4 </t>
  </si>
  <si>
    <t xml:space="preserve"> 00004375 </t>
  </si>
  <si>
    <t>BUCHA DE NYLON SEM ABA S6</t>
  </si>
  <si>
    <t xml:space="preserve"> 9.2.2.5.5 </t>
  </si>
  <si>
    <t xml:space="preserve"> 00004376 </t>
  </si>
  <si>
    <t>BUCHA DE NYLON SEM ABA S8</t>
  </si>
  <si>
    <t xml:space="preserve"> 9.2.2.5.6 </t>
  </si>
  <si>
    <t xml:space="preserve"> 00004374 </t>
  </si>
  <si>
    <t>BUCHA DE NYLON SEM ABA S10</t>
  </si>
  <si>
    <t xml:space="preserve"> 9.2.2.5.7 </t>
  </si>
  <si>
    <t xml:space="preserve"> 6903 </t>
  </si>
  <si>
    <t xml:space="preserve"> 9.2.2.5.8 </t>
  </si>
  <si>
    <t xml:space="preserve"> COT-161 </t>
  </si>
  <si>
    <t xml:space="preserve"> 9.2.2.5.9 </t>
  </si>
  <si>
    <t xml:space="preserve"> COT-162 </t>
  </si>
  <si>
    <t xml:space="preserve"> 9.2.2.5.10 </t>
  </si>
  <si>
    <t xml:space="preserve"> 00011948 </t>
  </si>
  <si>
    <t>PARAFUSO ZINCADO, SEXTAVADO, COM ROSCA SOBERBA, DIAMETRO 5/16", COMPRIMENTO 40 MM</t>
  </si>
  <si>
    <t xml:space="preserve"> 9.2.2.5.11 </t>
  </si>
  <si>
    <t xml:space="preserve"> 00004342 </t>
  </si>
  <si>
    <t>PORCA ZINCADA, SEXTAVADA, DIAMETRO 3/8"</t>
  </si>
  <si>
    <t xml:space="preserve"> 9.2.2.5.12 </t>
  </si>
  <si>
    <t xml:space="preserve"> 424 </t>
  </si>
  <si>
    <t xml:space="preserve"> 9.2.2.6 </t>
  </si>
  <si>
    <t xml:space="preserve"> 9.2.2.6.1 </t>
  </si>
  <si>
    <t xml:space="preserve"> 9.2.2.6.2 </t>
  </si>
  <si>
    <t xml:space="preserve"> 9.2.2.6.3 </t>
  </si>
  <si>
    <t xml:space="preserve"> 97668 </t>
  </si>
  <si>
    <t>ELETRODUTO FLEXÍVEL CORRUGADO, PEAD, DN 63 (2"), PARA REDE ENTERRADA DE DISTRIBUIÇÃO DE ENERGIA ELÉTRICA - FORNECIMENTO E INSTALAÇÃO. AF_12/2021</t>
  </si>
  <si>
    <t xml:space="preserve"> 9.2.2.6.4 </t>
  </si>
  <si>
    <t xml:space="preserve"> 95727 </t>
  </si>
  <si>
    <t>ELETRODUTO RÍGIDO SOLDÁVEL, PVC, DN 25 MM (3/4''), APARENTE - FORNECIMENTO E INSTALAÇÃO. AF_10/2022</t>
  </si>
  <si>
    <t xml:space="preserve"> 9.2.2.6.5 </t>
  </si>
  <si>
    <t xml:space="preserve"> 93008 </t>
  </si>
  <si>
    <t>ELETRODUTO RÍGIDO ROSCÁVEL, PVC, DN 50 MM (1 1/2"), PARA REDE ENTERRADA DE DISTRIBUIÇÃO DE ENERGIA ELÉTRICA - FORNECIMENTO E INSTALAÇÃO. AF_12/2021</t>
  </si>
  <si>
    <t xml:space="preserve"> 9.2.2.6.6 </t>
  </si>
  <si>
    <t xml:space="preserve"> 93009 </t>
  </si>
  <si>
    <t>ELETRODUTO RÍGIDO ROSCÁVEL, PVC, DN 60 MM (2"), PARA REDE ENTERRADA DE DISTRIBUIÇÃO DE ENERGIA ELÉTRICA - FORNECIMENTO E INSTALAÇÃO. AF_12/2021</t>
  </si>
  <si>
    <t xml:space="preserve"> 9.2.2.6.7 </t>
  </si>
  <si>
    <t xml:space="preserve"> 00039128 </t>
  </si>
  <si>
    <t>ABRACADEIRA EM ACO PARA AMARRACAO DE ELETRODUTOS, TIPO D, COM 3/4" E CUNHA DE FIXACAO</t>
  </si>
  <si>
    <t xml:space="preserve"> 9.2.2.6.8 </t>
  </si>
  <si>
    <t xml:space="preserve"> 00039131 </t>
  </si>
  <si>
    <t>ABRACADEIRA EM ACO PARA AMARRACAO DE ELETRODUTOS, TIPO D, COM 1 1/2" E CUNHA DE FIXACAO</t>
  </si>
  <si>
    <t xml:space="preserve"> 9.2.2.6.9 </t>
  </si>
  <si>
    <t xml:space="preserve"> 00039132 </t>
  </si>
  <si>
    <t>ABRACADEIRA EM ACO PARA AMARRACAO DE ELETRODUTOS, TIPO D, COM 2" E CUNHA DE FIXACAO</t>
  </si>
  <si>
    <t xml:space="preserve"> 9.2.2.6.10 </t>
  </si>
  <si>
    <t xml:space="preserve"> 12872 </t>
  </si>
  <si>
    <t xml:space="preserve"> 9.2.2.6.11 </t>
  </si>
  <si>
    <t xml:space="preserve"> 91884 </t>
  </si>
  <si>
    <t>LUVA PARA ELETRODUTO, PVC, ROSCÁVEL, DN 25 MM (3/4"), PARA CIRCUITOS TERMINAIS, INSTALADA EM PAREDE - FORNECIMENTO E INSTALAÇÃO. AF_03/2023</t>
  </si>
  <si>
    <t xml:space="preserve"> 9.2.2.6.12 </t>
  </si>
  <si>
    <t xml:space="preserve"> 93013 </t>
  </si>
  <si>
    <t>LUVA PARA ELETRODUTO, PVC, ROSCÁVEL, DN 50 MM (1 1/2"), PARA REDE ENTERRADA DE DISTRIBUIÇÃO DE ENERGIA ELÉTRICA - FORNECIMENTO E INSTALAÇÃO. AF_12/2021</t>
  </si>
  <si>
    <t xml:space="preserve"> 9.2.2.7 </t>
  </si>
  <si>
    <t xml:space="preserve"> 9.2.2.7.1 </t>
  </si>
  <si>
    <t xml:space="preserve"> 91926 </t>
  </si>
  <si>
    <t>CABO DE COBRE FLEXÍVEL ISOLADO, 2,5 MM², ANTI-CHAMA 450/750 V, PARA CIRCUITOS TERMINAIS - FORNECIMENTO E INSTALAÇÃO. AF_03/2023</t>
  </si>
  <si>
    <t xml:space="preserve"> 9.2.2.7.2 </t>
  </si>
  <si>
    <t xml:space="preserve"> 91928 </t>
  </si>
  <si>
    <t>CABO DE COBRE FLEXÍVEL ISOLADO, 4 MM², ANTI-CHAMA 450/750 V, PARA CIRCUITOS TERMINAIS - FORNECIMENTO E INSTALAÇÃO. AF_03/2023</t>
  </si>
  <si>
    <t xml:space="preserve"> 9.2.2.7.3 </t>
  </si>
  <si>
    <t xml:space="preserve"> 91930 </t>
  </si>
  <si>
    <t>CABO DE COBRE FLEXÍVEL ISOLADO, 6 MM², ANTI-CHAMA 450/750 V, PARA CIRCUITOS TERMINAIS - FORNECIMENTO E INSTALAÇÃO. AF_03/2023</t>
  </si>
  <si>
    <t xml:space="preserve"> 9.2.2.7.4 </t>
  </si>
  <si>
    <t xml:space="preserve"> 101888 </t>
  </si>
  <si>
    <t>CABO DE COBRE ISOLADO, 25 MM², ANTI-CHAMA 450/750 V, INSTALADO EM ELETROCALHA OU PERFILADO - FORNECIMENTO E INSTALAÇÃO. AF_10/2020</t>
  </si>
  <si>
    <t xml:space="preserve"> 9.2.2.7.5 </t>
  </si>
  <si>
    <t xml:space="preserve"> 9.2.2.7.6 </t>
  </si>
  <si>
    <t xml:space="preserve"> 9.2.2.7.7 </t>
  </si>
  <si>
    <t xml:space="preserve"> 9.2.2.7.8 </t>
  </si>
  <si>
    <t xml:space="preserve"> 9.2.2.7.9 </t>
  </si>
  <si>
    <t xml:space="preserve"> 101564 </t>
  </si>
  <si>
    <t>CABO DE COBRE FLEXÍVEL ISOLADO, 50 MM², 0,6/1,0 KV, PARA REDE AÉREA DE DISTRIBUIÇÃO DE ENERGIA ELÉTRICA DE BAIXA TENSÃO - FORNECIMENTO E INSTALAÇÃO. AF_07/2020</t>
  </si>
  <si>
    <t xml:space="preserve"> 9.2.2.8 </t>
  </si>
  <si>
    <t xml:space="preserve"> 9.2.2.8.1 </t>
  </si>
  <si>
    <t xml:space="preserve"> CP-87275-03 </t>
  </si>
  <si>
    <t xml:space="preserve"> 9.2.2.8.2 </t>
  </si>
  <si>
    <t xml:space="preserve"> CP-87275-04 </t>
  </si>
  <si>
    <t xml:space="preserve"> 9.2.2.8.3 </t>
  </si>
  <si>
    <t xml:space="preserve"> CP-87275-05 </t>
  </si>
  <si>
    <t xml:space="preserve"> 9.2.2.8.4 </t>
  </si>
  <si>
    <t xml:space="preserve"> CP-87275-06 </t>
  </si>
  <si>
    <t xml:space="preserve"> 9.2.2.8.5 </t>
  </si>
  <si>
    <t xml:space="preserve"> CP-87275-07 </t>
  </si>
  <si>
    <t xml:space="preserve"> 9.2.2.8.6 </t>
  </si>
  <si>
    <t xml:space="preserve"> CP-87275-08 </t>
  </si>
  <si>
    <t xml:space="preserve"> 9.2.2.8.7 </t>
  </si>
  <si>
    <t xml:space="preserve"> CP-87275-09 </t>
  </si>
  <si>
    <t xml:space="preserve"> 9.2.2.8.8 </t>
  </si>
  <si>
    <t xml:space="preserve"> 101657 </t>
  </si>
  <si>
    <t>LUMINÁRIA DE LED PARA ILUMINAÇÃO PÚBLICA, DE 98 W ATÉ 137 W - FORNECIMENTO E INSTALAÇÃO. AF_08/2020</t>
  </si>
  <si>
    <t xml:space="preserve"> 9.2.2.8.9 </t>
  </si>
  <si>
    <t xml:space="preserve"> 97608 </t>
  </si>
  <si>
    <t>LUMINÁRIA ARANDELA TIPO TARTARUGA, COM GRADE, DE SOBREPOR, COM 1 LÂMPADA FLUORESCENTE DE 15 W, SEM REATOR - FORNECIMENTO E INSTALAÇÃO. AF_02/2020</t>
  </si>
  <si>
    <t xml:space="preserve"> 9.2.2.8.10 </t>
  </si>
  <si>
    <t xml:space="preserve"> 12870 </t>
  </si>
  <si>
    <t xml:space="preserve"> 9.2.2.8.11 </t>
  </si>
  <si>
    <t xml:space="preserve"> CP-87275-10 </t>
  </si>
  <si>
    <t xml:space="preserve"> 9.2.2.9 </t>
  </si>
  <si>
    <t xml:space="preserve"> 9.2.2.9.1 </t>
  </si>
  <si>
    <t xml:space="preserve"> 91996 </t>
  </si>
  <si>
    <t>TOMADA DE EMBUTIR (1 MÓDULO), 2P+T 10 A, INCLUINDO SUPORTE E PLACA - FORNECIMENTO E INSTALAÇÃO. AF_03/2023</t>
  </si>
  <si>
    <t xml:space="preserve"> 9.2.2.9.2 </t>
  </si>
  <si>
    <t xml:space="preserve"> 92004 </t>
  </si>
  <si>
    <t>TOMADA DE EMBUTIR (2 MÓDULOS), 2P+T 10 A, INCLUINDO SUPORTE E PLACA - FORNECIMENTO E INSTALAÇÃO. AF_03/2023</t>
  </si>
  <si>
    <t xml:space="preserve"> 9.2.2.9.3 </t>
  </si>
  <si>
    <t xml:space="preserve"> 12984 </t>
  </si>
  <si>
    <t xml:space="preserve"> 9.2.2.9.4 </t>
  </si>
  <si>
    <t xml:space="preserve"> 8998 </t>
  </si>
  <si>
    <t xml:space="preserve"> 9.2.2.9.5 </t>
  </si>
  <si>
    <t xml:space="preserve"> 91952 </t>
  </si>
  <si>
    <t>INTERRUPTOR SIMPLES (1 MÓDULO), 10A/250V, SEM SUPORTE E SEM PLACA - FORNECIMENTO E INSTALAÇÃO. AF_03/2023</t>
  </si>
  <si>
    <t xml:space="preserve"> 9.2.2.9.6 </t>
  </si>
  <si>
    <t xml:space="preserve"> 91959 </t>
  </si>
  <si>
    <t>INTERRUPTOR SIMPLES (2 MÓDULOS), 10A/250V, INCLUINDO SUPORTE E PLACA - FORNECIMENTO E INSTALAÇÃO. AF_03/2023</t>
  </si>
  <si>
    <t xml:space="preserve"> 9.2.2.9.7 </t>
  </si>
  <si>
    <t xml:space="preserve"> 91967 </t>
  </si>
  <si>
    <t>INTERRUPTOR SIMPLES (3 MÓDULOS), 10A/250V, INCLUINDO SUPORTE E PLACA - FORNECIMENTO E INSTALAÇÃO. AF_03/2023</t>
  </si>
  <si>
    <t xml:space="preserve"> 9.2.2.9.8 </t>
  </si>
  <si>
    <t xml:space="preserve"> 91955 </t>
  </si>
  <si>
    <t>INTERRUPTOR PARALELO (1 MÓDULO), 10A/250V, INCLUINDO SUPORTE E PLACA - FORNECIMENTO E INSTALAÇÃO. AF_03/2023</t>
  </si>
  <si>
    <t xml:space="preserve"> 9.2.2.9.9 </t>
  </si>
  <si>
    <t xml:space="preserve"> 91961 </t>
  </si>
  <si>
    <t>INTERRUPTOR PARALELO (2 MÓDULOS), 10A/250V, INCLUINDO SUPORTE E PLACA - FORNECIMENTO E INSTALAÇÃO. AF_03/2023</t>
  </si>
  <si>
    <t xml:space="preserve"> 9.2.2.9.10 </t>
  </si>
  <si>
    <t xml:space="preserve"> 92023 </t>
  </si>
  <si>
    <t>INTERRUPTOR SIMPLES (1 MÓDULO) COM 1 TOMADA DE EMBUTIR 2P+T 10 A, INCLUINDO SUPORTE E PLACA - FORNECIMENTO E INSTALAÇÃO. AF_03/2023</t>
  </si>
  <si>
    <t xml:space="preserve"> 9.2.2.9.11 </t>
  </si>
  <si>
    <t xml:space="preserve"> 97595 </t>
  </si>
  <si>
    <t>SENSOR DE PRESENÇA COM FOTOCÉLULA, FIXAÇÃO EM PAREDE - FORNECIMENTO E INSTALAÇÃO. AF_02/2020</t>
  </si>
  <si>
    <t xml:space="preserve"> 9.2.2.9.12 </t>
  </si>
  <si>
    <t xml:space="preserve"> 650 </t>
  </si>
  <si>
    <t xml:space="preserve"> 9.2.2.9.13 </t>
  </si>
  <si>
    <t xml:space="preserve"> 666 </t>
  </si>
  <si>
    <t xml:space="preserve"> 9.2.2.9.14 </t>
  </si>
  <si>
    <t xml:space="preserve"> 101879 </t>
  </si>
  <si>
    <t>QUADRO DE DISTRIBUIÇÃO DE ENERGIA EM CHAPA DE AÇO GALVANIZADO, DE EMBUTIR, COM BARRAMENTO TRIFÁSICO, PARA 24 DISJUNTORES DIN 100A - FORNECIMENTO E INSTALAÇÃO. AF_10/2020</t>
  </si>
  <si>
    <t xml:space="preserve"> 9.2.2.9.15 </t>
  </si>
  <si>
    <t xml:space="preserve"> 101880 </t>
  </si>
  <si>
    <t>QUADRO DE DISTRIBUIÇÃO DE ENERGIA EM CHAPA DE AÇO GALVANIZADO, DE EMBUTIR, COM BARRAMENTO TRIFÁSICO, PARA 30 DISJUNTORES DIN 150A - FORNECIMENTO E INSTALAÇÃO. AF_10/2020</t>
  </si>
  <si>
    <t xml:space="preserve"> 9.2.2.9.16 </t>
  </si>
  <si>
    <t xml:space="preserve"> 101881 </t>
  </si>
  <si>
    <t>QUADRO DE DISTRIBUIÇÃO DE ENERGIA EM CHAPA DE AÇO GALVANIZADO, DE EMBUTIR, COM BARRAMENTO TRIFÁSICO, PARA 40 DISJUNTORES DIN 100A - FORNECIMENTO E INSTALAÇÃO. AF_10/2020</t>
  </si>
  <si>
    <t xml:space="preserve"> 9.2.2.9.17 </t>
  </si>
  <si>
    <t xml:space="preserve"> CP-12231-02 </t>
  </si>
  <si>
    <t xml:space="preserve"> 9.2.2.9.18 </t>
  </si>
  <si>
    <t xml:space="preserve"> CP-87275-11 </t>
  </si>
  <si>
    <t xml:space="preserve"> 9.2.2.9.19 </t>
  </si>
  <si>
    <t xml:space="preserve"> CP-87275-12 </t>
  </si>
  <si>
    <t xml:space="preserve"> 9.2.2.9.20 </t>
  </si>
  <si>
    <t xml:space="preserve"> CP-87275-13 </t>
  </si>
  <si>
    <t xml:space="preserve"> 9.2.2.10 </t>
  </si>
  <si>
    <t xml:space="preserve"> 9.2.2.10.1 </t>
  </si>
  <si>
    <t xml:space="preserve"> 9.2.2.10.2 </t>
  </si>
  <si>
    <t xml:space="preserve"> 93667 </t>
  </si>
  <si>
    <t>DISJUNTOR TRIPOLAR TIPO DIN, CORRENTE NOMINAL DE 10A - FORNECIMENTO E INSTALAÇÃO. AF_10/2020</t>
  </si>
  <si>
    <t xml:space="preserve"> 9.2.2.10.3 </t>
  </si>
  <si>
    <t xml:space="preserve"> 93669 </t>
  </si>
  <si>
    <t>DISJUNTOR TRIPOLAR TIPO DIN, CORRENTE NOMINAL DE 20A - FORNECIMENTO E INSTALAÇÃO. AF_10/2020</t>
  </si>
  <si>
    <t xml:space="preserve"> 9.2.2.10.4 </t>
  </si>
  <si>
    <t xml:space="preserve"> 9.2.2.10.5 </t>
  </si>
  <si>
    <t xml:space="preserve"> 93671 </t>
  </si>
  <si>
    <t>DISJUNTOR TRIPOLAR TIPO DIN, CORRENTE NOMINAL DE 32A - FORNECIMENTO E INSTALAÇÃO. AF_10/2020</t>
  </si>
  <si>
    <t xml:space="preserve"> 9.2.2.10.6 </t>
  </si>
  <si>
    <t xml:space="preserve"> 93672 </t>
  </si>
  <si>
    <t>DISJUNTOR TRIPOLAR TIPO DIN, CORRENTE NOMINAL DE 40A - FORNECIMENTO E INSTALAÇÃO. AF_10/2020</t>
  </si>
  <si>
    <t xml:space="preserve"> 9.2.2.10.7 </t>
  </si>
  <si>
    <t xml:space="preserve"> 93673 </t>
  </si>
  <si>
    <t>DISJUNTOR TRIPOLAR TIPO DIN, CORRENTE NOMINAL DE 50A - FORNECIMENTO E INSTALAÇÃO. AF_10/2020</t>
  </si>
  <si>
    <t xml:space="preserve"> 9.2.2.10.8 </t>
  </si>
  <si>
    <t xml:space="preserve"> 8003 </t>
  </si>
  <si>
    <t xml:space="preserve"> 9.2.2.10.9 </t>
  </si>
  <si>
    <t xml:space="preserve"> 9004 </t>
  </si>
  <si>
    <t xml:space="preserve"> 9.2.2.10.10 </t>
  </si>
  <si>
    <t xml:space="preserve"> 453 </t>
  </si>
  <si>
    <t xml:space="preserve"> 9.2.2.10.11 </t>
  </si>
  <si>
    <t xml:space="preserve"> CP-87275-14 </t>
  </si>
  <si>
    <t xml:space="preserve"> 9.2.2.10.12 </t>
  </si>
  <si>
    <t xml:space="preserve"> 8078 </t>
  </si>
  <si>
    <t xml:space="preserve"> 9.2.2.10.13 </t>
  </si>
  <si>
    <t xml:space="preserve"> 11267 </t>
  </si>
  <si>
    <t xml:space="preserve"> 9.2.2.10.14 </t>
  </si>
  <si>
    <t xml:space="preserve"> 9686 </t>
  </si>
  <si>
    <t xml:space="preserve"> 9.2.2.10.15 </t>
  </si>
  <si>
    <t xml:space="preserve"> 11559 </t>
  </si>
  <si>
    <t xml:space="preserve"> 9.2.2.10.16 </t>
  </si>
  <si>
    <t xml:space="preserve"> 8237 </t>
  </si>
  <si>
    <t xml:space="preserve"> 9.2.2.10.17 </t>
  </si>
  <si>
    <t xml:space="preserve"> 7600 </t>
  </si>
  <si>
    <t xml:space="preserve"> 9.2.2.10.18 </t>
  </si>
  <si>
    <t xml:space="preserve"> 10326 </t>
  </si>
  <si>
    <t xml:space="preserve"> 9.2.2.10.19 </t>
  </si>
  <si>
    <t xml:space="preserve"> 7996 </t>
  </si>
  <si>
    <t xml:space="preserve"> 9.2.2.10.20 </t>
  </si>
  <si>
    <t xml:space="preserve"> 93653 </t>
  </si>
  <si>
    <t>DISJUNTOR MONOPOLAR TIPO DIN, CORRENTE NOMINAL DE 10A - FORNECIMENTO E INSTALAÇÃO. AF_10/2020</t>
  </si>
  <si>
    <t xml:space="preserve"> 9.2.2.10.21 </t>
  </si>
  <si>
    <t xml:space="preserve"> 93654 </t>
  </si>
  <si>
    <t>DISJUNTOR MONOPOLAR TIPO DIN, CORRENTE NOMINAL DE 16A - FORNECIMENTO E INSTALAÇÃO. AF_10/2020</t>
  </si>
  <si>
    <t xml:space="preserve"> 9.2.2.10.22 </t>
  </si>
  <si>
    <t xml:space="preserve"> 93655 </t>
  </si>
  <si>
    <t>DISJUNTOR MONOPOLAR TIPO DIN, CORRENTE NOMINAL DE 20A - FORNECIMENTO E INSTALAÇÃO. AF_10/2020</t>
  </si>
  <si>
    <t xml:space="preserve"> 9.2.2.10.23 </t>
  </si>
  <si>
    <t xml:space="preserve"> 93656 </t>
  </si>
  <si>
    <t>DISJUNTOR MONOPOLAR TIPO DIN, CORRENTE NOMINAL DE 25A - FORNECIMENTO E INSTALAÇÃO. AF_10/2020</t>
  </si>
  <si>
    <t xml:space="preserve"> 9.2.3 </t>
  </si>
  <si>
    <t xml:space="preserve"> 9.2.3.1 </t>
  </si>
  <si>
    <t xml:space="preserve"> 9.2.3.1.1 </t>
  </si>
  <si>
    <t xml:space="preserve"> 9.2.3.1.2 </t>
  </si>
  <si>
    <t xml:space="preserve"> 9.2.3.1.3 </t>
  </si>
  <si>
    <t xml:space="preserve"> 9.2.3.1.4 </t>
  </si>
  <si>
    <t xml:space="preserve"> 9.2.3.1.5 </t>
  </si>
  <si>
    <t xml:space="preserve"> 9.2.3.1.6 </t>
  </si>
  <si>
    <t xml:space="preserve"> 9.2.3.2 </t>
  </si>
  <si>
    <t xml:space="preserve"> 9.2.3.2.1 </t>
  </si>
  <si>
    <t xml:space="preserve"> 9.2.3.2.2 </t>
  </si>
  <si>
    <t xml:space="preserve"> 9.2.3.2.3 </t>
  </si>
  <si>
    <t xml:space="preserve"> 9.2.3.2.4 </t>
  </si>
  <si>
    <t xml:space="preserve"> 9.2.3.2.5 </t>
  </si>
  <si>
    <t xml:space="preserve"> 9.2.3.3 </t>
  </si>
  <si>
    <t xml:space="preserve"> 9.2.3.3.1 </t>
  </si>
  <si>
    <t xml:space="preserve"> 760 </t>
  </si>
  <si>
    <t xml:space="preserve"> 9.2.3.3.2 </t>
  </si>
  <si>
    <t xml:space="preserve"> 9.2.3.3.3 </t>
  </si>
  <si>
    <t xml:space="preserve"> 9.2.3.3.4 </t>
  </si>
  <si>
    <t xml:space="preserve"> 9.2.3.3.5 </t>
  </si>
  <si>
    <t xml:space="preserve"> 9.2.3.3.6 </t>
  </si>
  <si>
    <t xml:space="preserve"> 9.2.3.3.7 </t>
  </si>
  <si>
    <t xml:space="preserve"> 9.2.3.3.8 </t>
  </si>
  <si>
    <t xml:space="preserve"> 9.2.3.3.9 </t>
  </si>
  <si>
    <t xml:space="preserve"> 9.2.3.3.10 </t>
  </si>
  <si>
    <t xml:space="preserve"> 9.2.3.3.11 </t>
  </si>
  <si>
    <t xml:space="preserve"> 9.2.3.3.12 </t>
  </si>
  <si>
    <t xml:space="preserve"> 9.2.3.3.13 </t>
  </si>
  <si>
    <t xml:space="preserve"> 9.2.3.3.14 </t>
  </si>
  <si>
    <t xml:space="preserve"> 9.2.3.4 </t>
  </si>
  <si>
    <t xml:space="preserve"> 9.2.3.4.1 </t>
  </si>
  <si>
    <t xml:space="preserve"> 9.2.3.4.2 </t>
  </si>
  <si>
    <t xml:space="preserve"> 9.2.3.4.3 </t>
  </si>
  <si>
    <t xml:space="preserve"> 9.2.3.5 </t>
  </si>
  <si>
    <t xml:space="preserve"> 9.2.3.5.1 </t>
  </si>
  <si>
    <t xml:space="preserve"> 9.2.3.5.2 </t>
  </si>
  <si>
    <t xml:space="preserve"> 9.2.3.5.3 </t>
  </si>
  <si>
    <t xml:space="preserve"> 12506 </t>
  </si>
  <si>
    <t xml:space="preserve"> 9.2.3.5.4 </t>
  </si>
  <si>
    <t xml:space="preserve"> 9.2.3.5.5 </t>
  </si>
  <si>
    <t xml:space="preserve"> 9.2.3.5.6 </t>
  </si>
  <si>
    <t xml:space="preserve"> 9.2.3.5.7 </t>
  </si>
  <si>
    <t xml:space="preserve"> 9.2.3.5.8 </t>
  </si>
  <si>
    <t xml:space="preserve"> 9.2.3.5.9 </t>
  </si>
  <si>
    <t xml:space="preserve"> 9.2.3.5.10 </t>
  </si>
  <si>
    <t xml:space="preserve"> 9.2.3.5.11 </t>
  </si>
  <si>
    <t xml:space="preserve"> 9.2.3.5.12 </t>
  </si>
  <si>
    <t xml:space="preserve"> 9.2.3.5.13 </t>
  </si>
  <si>
    <t xml:space="preserve"> 9.2.3.5.14 </t>
  </si>
  <si>
    <t xml:space="preserve"> 9.2.3.6 </t>
  </si>
  <si>
    <t xml:space="preserve"> 9.2.3.6.1 </t>
  </si>
  <si>
    <t xml:space="preserve"> 9.2.3.6.2 </t>
  </si>
  <si>
    <t xml:space="preserve"> 9.2.3.6.3 </t>
  </si>
  <si>
    <t xml:space="preserve"> 9.2.3.6.4 </t>
  </si>
  <si>
    <t xml:space="preserve"> 9.2.3.6.5 </t>
  </si>
  <si>
    <t xml:space="preserve"> 9.2.3.6.6 </t>
  </si>
  <si>
    <t xml:space="preserve"> 9.2.3.6.7 </t>
  </si>
  <si>
    <t xml:space="preserve"> 9.2.3.6.8 </t>
  </si>
  <si>
    <t xml:space="preserve"> 9973 </t>
  </si>
  <si>
    <t xml:space="preserve"> 9.2.3.6.9 </t>
  </si>
  <si>
    <t xml:space="preserve"> 11773 </t>
  </si>
  <si>
    <t xml:space="preserve"> 9.2.3.6.10 </t>
  </si>
  <si>
    <t xml:space="preserve"> 9.2.3.6.11 </t>
  </si>
  <si>
    <t xml:space="preserve"> 9.2.3.6.12 </t>
  </si>
  <si>
    <t xml:space="preserve"> 00000393 </t>
  </si>
  <si>
    <t>ABRACADEIRA EM ACO PARA AMARRACAO DE ELETRODUTOS, TIPO D, COM 1" E PARAFUSO DE FIXACAO</t>
  </si>
  <si>
    <t xml:space="preserve"> 9.2.3.6.13 </t>
  </si>
  <si>
    <t xml:space="preserve"> 9.2.3.6.14 </t>
  </si>
  <si>
    <t xml:space="preserve"> 00039126 </t>
  </si>
  <si>
    <t>ABRACADEIRA EM ACO PARA AMARRACAO DE ELETRODUTOS, TIPO D, COM 4" E CUNHA DE FIXACAO</t>
  </si>
  <si>
    <t xml:space="preserve"> 9.2.3.6.15 </t>
  </si>
  <si>
    <t xml:space="preserve"> 91885 </t>
  </si>
  <si>
    <t>LUVA PARA ELETRODUTO, PVC, ROSCÁVEL, DN 32 MM (1"), PARA CIRCUITOS TERMINAIS, INSTALADA EM PAREDE - FORNECIMENTO E INSTALAÇÃO. AF_03/2023</t>
  </si>
  <si>
    <t xml:space="preserve"> 9.2.3.6.16 </t>
  </si>
  <si>
    <t xml:space="preserve"> 93017 </t>
  </si>
  <si>
    <t>LUVA PARA ELETRODUTO, PVC, ROSCÁVEL, DN 110 MM (4"), PARA REDE ENTERRADA DE DISTRIBUIÇÃO DE ENERGIA ELÉTRICA - FORNECIMENTO E INSTALAÇÃO. AF_12/2021</t>
  </si>
  <si>
    <t xml:space="preserve"> 9.2.3.7 </t>
  </si>
  <si>
    <t xml:space="preserve"> 9.2.3.7.1 </t>
  </si>
  <si>
    <t xml:space="preserve"> 9.2.3.7.2 </t>
  </si>
  <si>
    <t xml:space="preserve"> 9.2.3.7.3 </t>
  </si>
  <si>
    <t xml:space="preserve"> 9.2.3.7.4 </t>
  </si>
  <si>
    <t xml:space="preserve"> 9.2.3.7.5 </t>
  </si>
  <si>
    <t xml:space="preserve"> 9.2.3.7.6 </t>
  </si>
  <si>
    <t xml:space="preserve"> 9.2.3.7.7 </t>
  </si>
  <si>
    <t xml:space="preserve"> 9.2.3.7.8 </t>
  </si>
  <si>
    <t xml:space="preserve"> 9.2.3.8 </t>
  </si>
  <si>
    <t xml:space="preserve"> 9.2.3.8.1 </t>
  </si>
  <si>
    <t xml:space="preserve"> 91992 </t>
  </si>
  <si>
    <t>TOMADA ALTA DE EMBUTIR (1 MÓDULO), 2P+T 10 A, INCLUINDO SUPORTE E PLACA - FORNECIMENTO E INSTALAÇÃO. AF_03/2023</t>
  </si>
  <si>
    <t xml:space="preserve"> 9.2.3.8.2 </t>
  </si>
  <si>
    <t xml:space="preserve"> 9.2.3.8.3 </t>
  </si>
  <si>
    <t xml:space="preserve"> 9.2.3.8.4 </t>
  </si>
  <si>
    <t xml:space="preserve"> 9.2.3.8.5 </t>
  </si>
  <si>
    <t xml:space="preserve"> 9.2.3.8.6 </t>
  </si>
  <si>
    <t xml:space="preserve"> 9.2.3.8.7 </t>
  </si>
  <si>
    <t xml:space="preserve"> CP-87275-19 </t>
  </si>
  <si>
    <t xml:space="preserve"> 9.2.3.8.8 </t>
  </si>
  <si>
    <t xml:space="preserve"> 9.2.3.8.9 </t>
  </si>
  <si>
    <t xml:space="preserve"> 9.2.3.9 </t>
  </si>
  <si>
    <t xml:space="preserve"> 9.2.3.9.1 </t>
  </si>
  <si>
    <t xml:space="preserve"> 9.2.3.9.2 </t>
  </si>
  <si>
    <t xml:space="preserve"> 9.2.3.9.3 </t>
  </si>
  <si>
    <t xml:space="preserve"> 93668 </t>
  </si>
  <si>
    <t>DISJUNTOR TRIPOLAR TIPO DIN, CORRENTE NOMINAL DE 16A - FORNECIMENTO E INSTALAÇÃO. AF_10/2020</t>
  </si>
  <si>
    <t xml:space="preserve"> 9.2.3.9.4 </t>
  </si>
  <si>
    <t xml:space="preserve"> 9.2.3.9.5 </t>
  </si>
  <si>
    <t xml:space="preserve"> 9.2.3.9.6 </t>
  </si>
  <si>
    <t xml:space="preserve"> 9.2.3.9.7 </t>
  </si>
  <si>
    <t xml:space="preserve"> 9.2.3.9.8 </t>
  </si>
  <si>
    <t xml:space="preserve"> 452 </t>
  </si>
  <si>
    <t xml:space="preserve"> 9.2.3.9.9 </t>
  </si>
  <si>
    <t xml:space="preserve"> 9.2.3.9.10 </t>
  </si>
  <si>
    <t xml:space="preserve"> 9.2.3.9.11 </t>
  </si>
  <si>
    <t xml:space="preserve"> 9.2.3.9.12 </t>
  </si>
  <si>
    <t xml:space="preserve"> 9.3 </t>
  </si>
  <si>
    <t>REDE DE COMPUTADORES</t>
  </si>
  <si>
    <t xml:space="preserve"> 9.3.1 </t>
  </si>
  <si>
    <t xml:space="preserve"> 9.3.1.1 </t>
  </si>
  <si>
    <t xml:space="preserve"> 9.3.1.1.1 </t>
  </si>
  <si>
    <t xml:space="preserve"> 12791 </t>
  </si>
  <si>
    <t xml:space="preserve"> 9.3.1.2 </t>
  </si>
  <si>
    <t xml:space="preserve"> 9.3.1.2.1 </t>
  </si>
  <si>
    <t xml:space="preserve"> 11242 </t>
  </si>
  <si>
    <t xml:space="preserve"> 9.3.1.2.2 </t>
  </si>
  <si>
    <t xml:space="preserve"> 98302 </t>
  </si>
  <si>
    <t>PATCH PANEL 24 PORTAS, CATEGORIA 6 - FORNECIMENTO E INSTALAÇÃO. AF_11/2019</t>
  </si>
  <si>
    <t xml:space="preserve"> 9.3.1.2.3 </t>
  </si>
  <si>
    <t xml:space="preserve"> 061359 </t>
  </si>
  <si>
    <t>CONECTOR FEMEA PARA RJ45</t>
  </si>
  <si>
    <t xml:space="preserve"> 9.3.1.3 </t>
  </si>
  <si>
    <t xml:space="preserve"> 9.3.1.3.1 </t>
  </si>
  <si>
    <t xml:space="preserve"> 10249 </t>
  </si>
  <si>
    <t xml:space="preserve"> 9.3.1.3.2 </t>
  </si>
  <si>
    <t xml:space="preserve"> 11307 </t>
  </si>
  <si>
    <t xml:space="preserve"> 9.3.1.3.3 </t>
  </si>
  <si>
    <t xml:space="preserve"> 3883 </t>
  </si>
  <si>
    <t xml:space="preserve"> 9.3.1.4 </t>
  </si>
  <si>
    <t xml:space="preserve"> 9.3.1.4.1 </t>
  </si>
  <si>
    <t xml:space="preserve"> 068415 </t>
  </si>
  <si>
    <t>UM</t>
  </si>
  <si>
    <t xml:space="preserve"> 9.3.1.4.2 </t>
  </si>
  <si>
    <t xml:space="preserve"> 11470 </t>
  </si>
  <si>
    <t xml:space="preserve"> 9.3.1.4.3 </t>
  </si>
  <si>
    <t xml:space="preserve"> 520 </t>
  </si>
  <si>
    <t xml:space="preserve"> 9.3.1.4.4 </t>
  </si>
  <si>
    <t xml:space="preserve"> 9.3.1.4.5 </t>
  </si>
  <si>
    <t xml:space="preserve"> 1089 </t>
  </si>
  <si>
    <t xml:space="preserve"> 9.3.1.4.6 </t>
  </si>
  <si>
    <t xml:space="preserve"> 059458 </t>
  </si>
  <si>
    <t>REGUA 19"" COM 12 TOMADAS 2P+T</t>
  </si>
  <si>
    <t xml:space="preserve"> 9.3.1.4.7 </t>
  </si>
  <si>
    <t xml:space="preserve"> 11417 </t>
  </si>
  <si>
    <t xml:space="preserve"> 9.3.1.5 </t>
  </si>
  <si>
    <t xml:space="preserve"> 9.3.1.5.1 </t>
  </si>
  <si>
    <t xml:space="preserve"> 9.3.1.5.2 </t>
  </si>
  <si>
    <t xml:space="preserve"> CP-11.12.14-002 </t>
  </si>
  <si>
    <t>SAIDA LATERAL DUPLA  3/4"</t>
  </si>
  <si>
    <t xml:space="preserve"> 9.3.1.5.3 </t>
  </si>
  <si>
    <t xml:space="preserve"> 9.3.1.5.4 </t>
  </si>
  <si>
    <t xml:space="preserve"> 9.3.1.5.5 </t>
  </si>
  <si>
    <t xml:space="preserve"> 9667 </t>
  </si>
  <si>
    <t xml:space="preserve"> 9.3.1.5.6 </t>
  </si>
  <si>
    <t xml:space="preserve"> 9.3.1.5.7 </t>
  </si>
  <si>
    <t xml:space="preserve"> 9.3.1.5.8 </t>
  </si>
  <si>
    <t xml:space="preserve"> 9.3.1.6 </t>
  </si>
  <si>
    <t xml:space="preserve"> 9.3.1.6.1 </t>
  </si>
  <si>
    <t xml:space="preserve"> 91942 </t>
  </si>
  <si>
    <t>CAIXA RETANGULAR 4" X 4" ALTA (2,00 M DO PISO), PVC, INSTALADA EM PAREDE - FORNECIMENTO E INSTALAÇÃO. AF_03/2023</t>
  </si>
  <si>
    <t xml:space="preserve"> 9.3.1.6.2 </t>
  </si>
  <si>
    <t xml:space="preserve"> 91937 </t>
  </si>
  <si>
    <t>CAIXA OCTOGONAL 3" X 3", PVC, INSTALADA EM LAJE - FORNECIMENTO E INSTALAÇÃO. AF_03/2023</t>
  </si>
  <si>
    <t xml:space="preserve"> 9.3.1.6.3 </t>
  </si>
  <si>
    <t xml:space="preserve"> 91936 </t>
  </si>
  <si>
    <t>CAIXA OCTOGONAL 4" X 4", PVC, INSTALADA EM LAJE - FORNECIMENTO E INSTALAÇÃO. AF_03/2023</t>
  </si>
  <si>
    <t xml:space="preserve"> 9.3.1.6.4 </t>
  </si>
  <si>
    <t xml:space="preserve"> 9.3.1.7 </t>
  </si>
  <si>
    <t xml:space="preserve"> 9.3.1.7.1 </t>
  </si>
  <si>
    <t xml:space="preserve"> 9.3.1.7.2 </t>
  </si>
  <si>
    <t xml:space="preserve"> 9.3.1.7.3 </t>
  </si>
  <si>
    <t xml:space="preserve"> 9.3.1.7.4 </t>
  </si>
  <si>
    <t xml:space="preserve"> 00011945 </t>
  </si>
  <si>
    <t>BUCHA DE NYLON SEM ABA S4</t>
  </si>
  <si>
    <t xml:space="preserve"> 9.3.1.7.5 </t>
  </si>
  <si>
    <t xml:space="preserve"> 9.3.1.7.6 </t>
  </si>
  <si>
    <t xml:space="preserve"> 9.3.1.7.7 </t>
  </si>
  <si>
    <t xml:space="preserve"> 9.3.1.7.8 </t>
  </si>
  <si>
    <t xml:space="preserve"> 9.3.1.7.9 </t>
  </si>
  <si>
    <t xml:space="preserve"> 9.3.1.7.10 </t>
  </si>
  <si>
    <t xml:space="preserve"> 12428 </t>
  </si>
  <si>
    <t xml:space="preserve"> 9.3.1.7.11 </t>
  </si>
  <si>
    <t xml:space="preserve"> 7860 </t>
  </si>
  <si>
    <t xml:space="preserve"> 9.3.1.7.12 </t>
  </si>
  <si>
    <t xml:space="preserve"> 6905 </t>
  </si>
  <si>
    <t xml:space="preserve"> 9.3.1.7.13 </t>
  </si>
  <si>
    <t xml:space="preserve"> 00039997 </t>
  </si>
  <si>
    <t>PORCA ZINCADA, SEXTAVADA, DIAMETRO 1/4"</t>
  </si>
  <si>
    <t xml:space="preserve"> 9.3.1.7.14 </t>
  </si>
  <si>
    <t xml:space="preserve"> 7384 </t>
  </si>
  <si>
    <t xml:space="preserve"> 9.3.1.8 </t>
  </si>
  <si>
    <t xml:space="preserve"> 9.3.1.8.1 </t>
  </si>
  <si>
    <t xml:space="preserve"> 749 </t>
  </si>
  <si>
    <t xml:space="preserve"> 9.3.1.8.2 </t>
  </si>
  <si>
    <t xml:space="preserve"> 762 </t>
  </si>
  <si>
    <t xml:space="preserve"> 9.3.1.8.3 </t>
  </si>
  <si>
    <t xml:space="preserve"> 9426 </t>
  </si>
  <si>
    <t xml:space="preserve"> 9.3.1.8.4 </t>
  </si>
  <si>
    <t xml:space="preserve"> 9.3.1.8.5 </t>
  </si>
  <si>
    <t xml:space="preserve"> 8685 </t>
  </si>
  <si>
    <t xml:space="preserve"> 9.3.1.8.6 </t>
  </si>
  <si>
    <t xml:space="preserve"> 12488 </t>
  </si>
  <si>
    <t xml:space="preserve"> 9.3.1.8.7 </t>
  </si>
  <si>
    <t xml:space="preserve"> 9.3.1.9 </t>
  </si>
  <si>
    <t xml:space="preserve"> 9.3.1.9.1 </t>
  </si>
  <si>
    <t xml:space="preserve"> 7817 </t>
  </si>
  <si>
    <t xml:space="preserve"> 9.3.1.9.2 </t>
  </si>
  <si>
    <t xml:space="preserve"> 9517 </t>
  </si>
  <si>
    <t xml:space="preserve"> 9.3.1.9.3 </t>
  </si>
  <si>
    <t xml:space="preserve"> 9.3.1.9.4 </t>
  </si>
  <si>
    <t xml:space="preserve"> 12937 </t>
  </si>
  <si>
    <t xml:space="preserve"> 9.3.1.10 </t>
  </si>
  <si>
    <t xml:space="preserve"> 9.3.1.10.1 </t>
  </si>
  <si>
    <t xml:space="preserve"> 7138 </t>
  </si>
  <si>
    <t xml:space="preserve"> 9.3.1.10.2 </t>
  </si>
  <si>
    <t xml:space="preserve"> 059434 </t>
  </si>
  <si>
    <t xml:space="preserve"> 9.3.1.11 </t>
  </si>
  <si>
    <t xml:space="preserve"> 9.3.1.11.1 </t>
  </si>
  <si>
    <t xml:space="preserve"> 9516 </t>
  </si>
  <si>
    <t xml:space="preserve"> 9.3.1.12 </t>
  </si>
  <si>
    <t xml:space="preserve"> 9.3.1.12.1 </t>
  </si>
  <si>
    <t xml:space="preserve"> 9.3.1.12.2 </t>
  </si>
  <si>
    <t xml:space="preserve"> 9.3.1.12.2.1 </t>
  </si>
  <si>
    <t xml:space="preserve"> 9.3.1.12.2.2 </t>
  </si>
  <si>
    <t xml:space="preserve"> 9.3.1.12.2.3 </t>
  </si>
  <si>
    <t xml:space="preserve"> 9.3.1.12.3 </t>
  </si>
  <si>
    <t xml:space="preserve"> 91871 </t>
  </si>
  <si>
    <t>ELETRODUTO RÍGIDO ROSCÁVEL, PVC, DN 25 MM (3/4"), PARA CIRCUITOS TERMINAIS, INSTALADO EM PAREDE - FORNECIMENTO E INSTALAÇÃO. AF_03/2023</t>
  </si>
  <si>
    <t xml:space="preserve"> 9.3.1.12.4 </t>
  </si>
  <si>
    <t xml:space="preserve"> 91872 </t>
  </si>
  <si>
    <t>ELETRODUTO RÍGIDO ROSCÁVEL, PVC, DN 32 MM (1"), PARA CIRCUITOS TERMINAIS, INSTALADO EM PAREDE - FORNECIMENTO E INSTALAÇÃO. AF_03/2023</t>
  </si>
  <si>
    <t xml:space="preserve"> 9.3.1.12.5 </t>
  </si>
  <si>
    <t xml:space="preserve"> 9.3.1.12.6 </t>
  </si>
  <si>
    <t xml:space="preserve"> 00039129 </t>
  </si>
  <si>
    <t>ABRACADEIRA EM ACO PARA AMARRACAO DE ELETRODUTOS, TIPO D, COM 1" E CUNHA DE FIXACAO</t>
  </si>
  <si>
    <t xml:space="preserve"> 9.3.2 </t>
  </si>
  <si>
    <t xml:space="preserve"> 9.3.2.1 </t>
  </si>
  <si>
    <t xml:space="preserve"> 9.3.2.1.1 </t>
  </si>
  <si>
    <t xml:space="preserve"> 9.3.2.2 </t>
  </si>
  <si>
    <t xml:space="preserve"> 9.3.2.2.1 </t>
  </si>
  <si>
    <t xml:space="preserve"> 9.3.2.2.2 </t>
  </si>
  <si>
    <t xml:space="preserve"> 9.3.2.2.3 </t>
  </si>
  <si>
    <t xml:space="preserve"> 9.3.2.3 </t>
  </si>
  <si>
    <t xml:space="preserve"> 9.3.2.3.1 </t>
  </si>
  <si>
    <t xml:space="preserve"> 9.3.2.3.2 </t>
  </si>
  <si>
    <t xml:space="preserve"> 9.3.2.3.3 </t>
  </si>
  <si>
    <t xml:space="preserve"> 9.3.2.4 </t>
  </si>
  <si>
    <t xml:space="preserve"> 9.3.2.4.1 </t>
  </si>
  <si>
    <t xml:space="preserve"> 8439 </t>
  </si>
  <si>
    <t xml:space="preserve"> 9.3.2.4.2 </t>
  </si>
  <si>
    <t xml:space="preserve"> 9.3.2.4.3 </t>
  </si>
  <si>
    <t xml:space="preserve"> 9.3.2.4.4 </t>
  </si>
  <si>
    <t xml:space="preserve"> 9.3.2.4.5 </t>
  </si>
  <si>
    <t xml:space="preserve"> 9.3.2.4.6 </t>
  </si>
  <si>
    <t xml:space="preserve"> 9.3.2.4.7 </t>
  </si>
  <si>
    <t xml:space="preserve"> 9.3.2.4.8 </t>
  </si>
  <si>
    <t xml:space="preserve"> 9.3.2.5 </t>
  </si>
  <si>
    <t xml:space="preserve"> 9.3.2.5.1 </t>
  </si>
  <si>
    <t xml:space="preserve"> 9.3.2.5.2 </t>
  </si>
  <si>
    <t xml:space="preserve"> 9.3.2.5.3 </t>
  </si>
  <si>
    <t xml:space="preserve"> 9.3.2.5.4 </t>
  </si>
  <si>
    <t xml:space="preserve"> 9.3.2.5.5 </t>
  </si>
  <si>
    <t xml:space="preserve"> 9.3.2.5.6 </t>
  </si>
  <si>
    <t xml:space="preserve"> 9.3.2.5.7 </t>
  </si>
  <si>
    <t xml:space="preserve"> 9.3.2.6 </t>
  </si>
  <si>
    <t xml:space="preserve"> 9.3.2.6.1 </t>
  </si>
  <si>
    <t xml:space="preserve"> 9.3.2.6.2 </t>
  </si>
  <si>
    <t xml:space="preserve"> 9.3.2.6.3 </t>
  </si>
  <si>
    <t xml:space="preserve"> 9.3.2.6.4 </t>
  </si>
  <si>
    <t xml:space="preserve"> 9.3.2.6.5 </t>
  </si>
  <si>
    <t xml:space="preserve"> 9.3.2.7 </t>
  </si>
  <si>
    <t xml:space="preserve"> 9.3.2.7.1 </t>
  </si>
  <si>
    <t xml:space="preserve"> 9.3.2.7.2 </t>
  </si>
  <si>
    <t xml:space="preserve"> 9.3.2.7.3 </t>
  </si>
  <si>
    <t xml:space="preserve"> 9.3.2.7.4 </t>
  </si>
  <si>
    <t xml:space="preserve"> 9.3.2.7.5 </t>
  </si>
  <si>
    <t xml:space="preserve"> 9.3.2.7.6 </t>
  </si>
  <si>
    <t xml:space="preserve"> 9.3.2.7.7 </t>
  </si>
  <si>
    <t xml:space="preserve"> 9.3.2.7.8 </t>
  </si>
  <si>
    <t xml:space="preserve"> 9.3.2.7.9 </t>
  </si>
  <si>
    <t xml:space="preserve"> 9.3.2.7.10 </t>
  </si>
  <si>
    <t xml:space="preserve"> 9.3.2.7.11 </t>
  </si>
  <si>
    <t xml:space="preserve"> 9.3.2.7.12 </t>
  </si>
  <si>
    <t xml:space="preserve"> 9.3.2.7.13 </t>
  </si>
  <si>
    <t xml:space="preserve"> 9.3.2.7.14 </t>
  </si>
  <si>
    <t xml:space="preserve"> 9.3.2.8 </t>
  </si>
  <si>
    <t xml:space="preserve"> 9.3.2.8.1 </t>
  </si>
  <si>
    <t xml:space="preserve"> 9.3.2.8.2 </t>
  </si>
  <si>
    <t xml:space="preserve"> 9.3.2.8.3 </t>
  </si>
  <si>
    <t xml:space="preserve"> 9.3.2.8.4 </t>
  </si>
  <si>
    <t xml:space="preserve"> 9.3.2.8.5 </t>
  </si>
  <si>
    <t xml:space="preserve"> 9.3.2.8.6 </t>
  </si>
  <si>
    <t xml:space="preserve"> 9.3.2.8.7 </t>
  </si>
  <si>
    <t xml:space="preserve"> 9.3.2.8.8 </t>
  </si>
  <si>
    <t xml:space="preserve"> 9.3.2.9 </t>
  </si>
  <si>
    <t xml:space="preserve"> 9.3.2.9.1 </t>
  </si>
  <si>
    <t xml:space="preserve"> 9.3.2.9.2 </t>
  </si>
  <si>
    <t xml:space="preserve"> 9.3.2.9.3 </t>
  </si>
  <si>
    <t xml:space="preserve"> 9.3.2.10 </t>
  </si>
  <si>
    <t xml:space="preserve"> 9.3.2.10.1 </t>
  </si>
  <si>
    <t xml:space="preserve"> 9.3.2.10.2 </t>
  </si>
  <si>
    <t xml:space="preserve"> 9.3.2.11 </t>
  </si>
  <si>
    <t xml:space="preserve"> 9.3.2.11.1 </t>
  </si>
  <si>
    <t xml:space="preserve"> 9.3.2.11.2 </t>
  </si>
  <si>
    <t xml:space="preserve"> CP-6411-407 </t>
  </si>
  <si>
    <t xml:space="preserve"> 9.3.2.12 </t>
  </si>
  <si>
    <t xml:space="preserve"> 9.3.2.12.1 </t>
  </si>
  <si>
    <t xml:space="preserve"> 9.3.2.12.2 </t>
  </si>
  <si>
    <t xml:space="preserve"> 9.3.2.12.3 </t>
  </si>
  <si>
    <t xml:space="preserve"> 91857 </t>
  </si>
  <si>
    <t>ELETRODUTO FLEXÍVEL CORRUGADO REFORÇADO, PVC, DN 32 MM (1"), PARA CIRCUITOS TERMINAIS, INSTALADO EM PAREDE - FORNECIMENTO E INSTALAÇÃO. AF_03/2023</t>
  </si>
  <si>
    <t xml:space="preserve"> 9.3.2.12.4 </t>
  </si>
  <si>
    <t xml:space="preserve"> 9.3.2.12.4.1 </t>
  </si>
  <si>
    <t xml:space="preserve"> 9.3.2.12.4.2 </t>
  </si>
  <si>
    <t xml:space="preserve"> 9.3.2.12.4.3 </t>
  </si>
  <si>
    <t xml:space="preserve"> 9.3.2.12.5 </t>
  </si>
  <si>
    <t xml:space="preserve"> 9.3.2.12.5.1 </t>
  </si>
  <si>
    <t xml:space="preserve"> 9.3.2.12.5.2 </t>
  </si>
  <si>
    <t xml:space="preserve"> 9.3.2.12.5.3 </t>
  </si>
  <si>
    <t xml:space="preserve"> 9.3.2.12.6 </t>
  </si>
  <si>
    <t xml:space="preserve"> 9.3.2.12.7 </t>
  </si>
  <si>
    <t xml:space="preserve"> 9.3.2.12.8 </t>
  </si>
  <si>
    <t xml:space="preserve"> 9.3.2.12.9 </t>
  </si>
  <si>
    <t xml:space="preserve"> 9.3.2.12.10 </t>
  </si>
  <si>
    <t xml:space="preserve"> 9.3.2.12.11 </t>
  </si>
  <si>
    <t xml:space="preserve"> 9.3.3 </t>
  </si>
  <si>
    <t xml:space="preserve"> 9.3.3.1 </t>
  </si>
  <si>
    <t xml:space="preserve"> 9.3.3.1.1 </t>
  </si>
  <si>
    <t xml:space="preserve"> 10726 </t>
  </si>
  <si>
    <t xml:space="preserve"> 9.3.3.2 </t>
  </si>
  <si>
    <t xml:space="preserve"> 9.3.3.2.1 </t>
  </si>
  <si>
    <t xml:space="preserve"> 9.3.3.2.2 </t>
  </si>
  <si>
    <t xml:space="preserve"> 9.3.3.2.3 </t>
  </si>
  <si>
    <t xml:space="preserve"> 9.3.3.3 </t>
  </si>
  <si>
    <t xml:space="preserve"> 9.3.3.3.1 </t>
  </si>
  <si>
    <t xml:space="preserve"> 9.3.3.3.2 </t>
  </si>
  <si>
    <t xml:space="preserve"> 9.3.3.3.3 </t>
  </si>
  <si>
    <t xml:space="preserve"> 9.3.3.4 </t>
  </si>
  <si>
    <t xml:space="preserve"> 9.3.3.4.1 </t>
  </si>
  <si>
    <t xml:space="preserve"> 160815 </t>
  </si>
  <si>
    <t>IOPES</t>
  </si>
  <si>
    <t xml:space="preserve"> 9.3.3.4.2 </t>
  </si>
  <si>
    <t xml:space="preserve"> 12781 </t>
  </si>
  <si>
    <t xml:space="preserve"> 9.3.3.4.3 </t>
  </si>
  <si>
    <t xml:space="preserve"> 012064 </t>
  </si>
  <si>
    <t>RACK - KIT VENTILACAO COM 2 VENTILADORES PARA RACK PISO/PAREDE</t>
  </si>
  <si>
    <t xml:space="preserve"> 9.3.3.4.4 </t>
  </si>
  <si>
    <t xml:space="preserve"> 9.3.3.4.5 </t>
  </si>
  <si>
    <t xml:space="preserve"> 9.3.3.4.6 </t>
  </si>
  <si>
    <t xml:space="preserve"> 045831 </t>
  </si>
  <si>
    <t>PLACA CEGA FRONTAL 1U P/ RACK 19" (LABOR)</t>
  </si>
  <si>
    <t xml:space="preserve"> 9.3.3.4.7 </t>
  </si>
  <si>
    <t xml:space="preserve"> 9.3.3.5 </t>
  </si>
  <si>
    <t xml:space="preserve"> 9.3.3.5.1 </t>
  </si>
  <si>
    <t xml:space="preserve"> 9.3.3.5.2 </t>
  </si>
  <si>
    <t xml:space="preserve"> 9.3.3.5.3 </t>
  </si>
  <si>
    <t xml:space="preserve"> 9.3.3.5.4 </t>
  </si>
  <si>
    <t xml:space="preserve"> 9.3.3.5.5 </t>
  </si>
  <si>
    <t xml:space="preserve"> 9.3.3.5.6 </t>
  </si>
  <si>
    <t xml:space="preserve"> 9.3.3.5.7 </t>
  </si>
  <si>
    <t xml:space="preserve"> 9.3.3.5.8 </t>
  </si>
  <si>
    <t xml:space="preserve"> 9.3.3.6 </t>
  </si>
  <si>
    <t xml:space="preserve"> 9.3.3.6.1 </t>
  </si>
  <si>
    <t xml:space="preserve"> 9.3.3.6.2 </t>
  </si>
  <si>
    <t xml:space="preserve"> 9.3.3.6.3 </t>
  </si>
  <si>
    <t xml:space="preserve"> 9.3.3.6.4 </t>
  </si>
  <si>
    <t xml:space="preserve"> 9.3.3.7 </t>
  </si>
  <si>
    <t xml:space="preserve"> 9.3.3.7.1 </t>
  </si>
  <si>
    <t xml:space="preserve"> 9.3.3.7.2 </t>
  </si>
  <si>
    <t xml:space="preserve"> 9.3.3.7.3 </t>
  </si>
  <si>
    <t xml:space="preserve"> 9.3.3.7.4 </t>
  </si>
  <si>
    <t xml:space="preserve"> 9.3.3.7.5 </t>
  </si>
  <si>
    <t xml:space="preserve"> 9.3.3.7.6 </t>
  </si>
  <si>
    <t xml:space="preserve"> 9.3.3.7.7 </t>
  </si>
  <si>
    <t xml:space="preserve"> 9.3.3.7.8 </t>
  </si>
  <si>
    <t xml:space="preserve"> 9.3.3.7.9 </t>
  </si>
  <si>
    <t xml:space="preserve"> 9.3.3.7.10 </t>
  </si>
  <si>
    <t xml:space="preserve"> 9.3.3.7.11 </t>
  </si>
  <si>
    <t xml:space="preserve"> 9.3.3.7.12 </t>
  </si>
  <si>
    <t xml:space="preserve"> 9.3.3.7.13 </t>
  </si>
  <si>
    <t xml:space="preserve"> 9.3.3.7.14 </t>
  </si>
  <si>
    <t xml:space="preserve"> 9.3.3.8 </t>
  </si>
  <si>
    <t xml:space="preserve"> 9.3.3.8.1 </t>
  </si>
  <si>
    <t xml:space="preserve"> 9.3.3.8.2 </t>
  </si>
  <si>
    <t xml:space="preserve"> 12553 </t>
  </si>
  <si>
    <t xml:space="preserve"> 9.3.3.8.3 </t>
  </si>
  <si>
    <t xml:space="preserve"> 9.3.3.8.4 </t>
  </si>
  <si>
    <t xml:space="preserve"> 9.3.3.8.5 </t>
  </si>
  <si>
    <t xml:space="preserve"> 9.3.3.8.6 </t>
  </si>
  <si>
    <t xml:space="preserve"> 12546 </t>
  </si>
  <si>
    <t xml:space="preserve"> 9.3.3.8.7 </t>
  </si>
  <si>
    <t xml:space="preserve"> 9.3.3.8.8 </t>
  </si>
  <si>
    <t xml:space="preserve"> 9.3.3.8.9 </t>
  </si>
  <si>
    <t xml:space="preserve"> 9.3.3.8.10 </t>
  </si>
  <si>
    <t xml:space="preserve"> 9.3.3.8.11 </t>
  </si>
  <si>
    <t xml:space="preserve"> 9.3.3.8.12 </t>
  </si>
  <si>
    <t xml:space="preserve"> 9.3.3.9 </t>
  </si>
  <si>
    <t xml:space="preserve"> 9.3.3.9.1 </t>
  </si>
  <si>
    <t xml:space="preserve"> 9.3.3.9.2 </t>
  </si>
  <si>
    <t xml:space="preserve"> 98307 </t>
  </si>
  <si>
    <t>TOMADA DE REDE RJ45 - FORNECIMENTO E INSTALAÇÃO. AF_11/2019</t>
  </si>
  <si>
    <t xml:space="preserve"> 9.3.3.10 </t>
  </si>
  <si>
    <t xml:space="preserve"> 9.3.3.10.1 </t>
  </si>
  <si>
    <t xml:space="preserve"> 9.3.3.10.2 </t>
  </si>
  <si>
    <t xml:space="preserve"> 9.3.3.11 </t>
  </si>
  <si>
    <t xml:space="preserve"> 9.3.3.11.1 </t>
  </si>
  <si>
    <t xml:space="preserve"> 9.3.3.12 </t>
  </si>
  <si>
    <t xml:space="preserve"> 9.3.3.12.1 </t>
  </si>
  <si>
    <t xml:space="preserve"> 9.3.3.12.2 </t>
  </si>
  <si>
    <t xml:space="preserve"> 9.3.3.12.3 </t>
  </si>
  <si>
    <t xml:space="preserve"> 9.3.3.12.4 </t>
  </si>
  <si>
    <t xml:space="preserve"> 9.3.3.12.5 </t>
  </si>
  <si>
    <t xml:space="preserve"> 9.3.3.12.6 </t>
  </si>
  <si>
    <t xml:space="preserve"> 9.3.3.12.7 </t>
  </si>
  <si>
    <t xml:space="preserve"> 9.3.4 </t>
  </si>
  <si>
    <t xml:space="preserve"> 9.3.4.1 </t>
  </si>
  <si>
    <t xml:space="preserve"> 9.3.4.1.1 </t>
  </si>
  <si>
    <t xml:space="preserve"> 9.3.4.2 </t>
  </si>
  <si>
    <t xml:space="preserve"> 9.3.4.2.1 </t>
  </si>
  <si>
    <t xml:space="preserve"> 9.3.4.2.2 </t>
  </si>
  <si>
    <t xml:space="preserve"> 9.3.4.2.3 </t>
  </si>
  <si>
    <t xml:space="preserve"> 9.3.4.3 </t>
  </si>
  <si>
    <t xml:space="preserve"> 9.3.4.3.1 </t>
  </si>
  <si>
    <t xml:space="preserve"> 9.3.4.3.2 </t>
  </si>
  <si>
    <t xml:space="preserve"> 9.3.4.3.3 </t>
  </si>
  <si>
    <t xml:space="preserve"> 9.3.4.4 </t>
  </si>
  <si>
    <t xml:space="preserve"> 9.3.4.4.1 </t>
  </si>
  <si>
    <t xml:space="preserve"> 160813 </t>
  </si>
  <si>
    <t xml:space="preserve"> 9.3.4.4.2 </t>
  </si>
  <si>
    <t xml:space="preserve"> 9.3.4.4.3 </t>
  </si>
  <si>
    <t xml:space="preserve"> 9.3.4.4.4 </t>
  </si>
  <si>
    <t xml:space="preserve"> 9.3.4.5 </t>
  </si>
  <si>
    <t xml:space="preserve"> 9.3.4.5.1 </t>
  </si>
  <si>
    <t xml:space="preserve"> 9.3.4.5.2 </t>
  </si>
  <si>
    <t xml:space="preserve"> 9.3.4.5.3 </t>
  </si>
  <si>
    <t xml:space="preserve"> 9.3.4.5.4 </t>
  </si>
  <si>
    <t xml:space="preserve"> 9.3.4.5.5 </t>
  </si>
  <si>
    <t xml:space="preserve"> 9.3.4.5.6 </t>
  </si>
  <si>
    <t xml:space="preserve"> 9.3.4.5.7 </t>
  </si>
  <si>
    <t xml:space="preserve"> 9.3.4.5.8 </t>
  </si>
  <si>
    <t xml:space="preserve"> 9.3.4.6 </t>
  </si>
  <si>
    <t xml:space="preserve"> 9.3.4.6.1 </t>
  </si>
  <si>
    <t xml:space="preserve"> 9.3.4.6.2 </t>
  </si>
  <si>
    <t xml:space="preserve"> 9.3.4.6.3 </t>
  </si>
  <si>
    <t xml:space="preserve"> 9.3.4.7 </t>
  </si>
  <si>
    <t xml:space="preserve"> 9.3.4.7.1 </t>
  </si>
  <si>
    <t xml:space="preserve"> 9.3.4.7.2 </t>
  </si>
  <si>
    <t xml:space="preserve"> 9.3.4.7.3 </t>
  </si>
  <si>
    <t xml:space="preserve"> 9.3.4.7.4 </t>
  </si>
  <si>
    <t xml:space="preserve"> 9.3.4.7.5 </t>
  </si>
  <si>
    <t xml:space="preserve"> 9.3.4.7.6 </t>
  </si>
  <si>
    <t xml:space="preserve"> 9.3.4.7.7 </t>
  </si>
  <si>
    <t xml:space="preserve"> 9.3.4.7.8 </t>
  </si>
  <si>
    <t xml:space="preserve"> 9.3.4.7.9 </t>
  </si>
  <si>
    <t xml:space="preserve"> 9.3.4.7.10 </t>
  </si>
  <si>
    <t xml:space="preserve"> 9.3.4.7.11 </t>
  </si>
  <si>
    <t xml:space="preserve"> 9.3.4.7.12 </t>
  </si>
  <si>
    <t xml:space="preserve"> 9.3.4.7.13 </t>
  </si>
  <si>
    <t xml:space="preserve"> 9.3.4.7.14 </t>
  </si>
  <si>
    <t xml:space="preserve"> 9.3.4.8 </t>
  </si>
  <si>
    <t xml:space="preserve"> 9.3.4.8.1 </t>
  </si>
  <si>
    <t xml:space="preserve"> 9.3.4.8.2 </t>
  </si>
  <si>
    <t xml:space="preserve"> 8696 </t>
  </si>
  <si>
    <t xml:space="preserve"> 9.3.4.8.3 </t>
  </si>
  <si>
    <t xml:space="preserve"> 9.3.4.8.4 </t>
  </si>
  <si>
    <t xml:space="preserve"> 11291 </t>
  </si>
  <si>
    <t xml:space="preserve"> 9.3.4.8.5 </t>
  </si>
  <si>
    <t xml:space="preserve"> 9.3.4.8.6 </t>
  </si>
  <si>
    <t xml:space="preserve"> 9.3.4.8.7 </t>
  </si>
  <si>
    <t xml:space="preserve"> 9.3.4.8.8 </t>
  </si>
  <si>
    <t xml:space="preserve"> 9.3.4.8.9 </t>
  </si>
  <si>
    <t xml:space="preserve"> 9.3.4.8.10 </t>
  </si>
  <si>
    <t xml:space="preserve"> 9.3.4.8.11 </t>
  </si>
  <si>
    <t xml:space="preserve"> 9.3.4.9 </t>
  </si>
  <si>
    <t xml:space="preserve"> 9.3.4.9.1 </t>
  </si>
  <si>
    <t xml:space="preserve"> 9.3.4.10 </t>
  </si>
  <si>
    <t xml:space="preserve"> 9.3.4.10.1 </t>
  </si>
  <si>
    <t xml:space="preserve"> 9.3.4.10.2 </t>
  </si>
  <si>
    <t xml:space="preserve"> 9.3.4.11 </t>
  </si>
  <si>
    <t xml:space="preserve"> 9.3.4.11.1 </t>
  </si>
  <si>
    <t xml:space="preserve"> 9.3.4.12 </t>
  </si>
  <si>
    <t xml:space="preserve"> 9.3.4.12.1 </t>
  </si>
  <si>
    <t xml:space="preserve"> 9.3.4.12.2 </t>
  </si>
  <si>
    <t xml:space="preserve"> 9.3.4.12.3 </t>
  </si>
  <si>
    <t xml:space="preserve"> 9.3.4.12.4 </t>
  </si>
  <si>
    <t xml:space="preserve"> 9.3.4.12.5 </t>
  </si>
  <si>
    <t xml:space="preserve"> 9.3.4.12.6 </t>
  </si>
  <si>
    <t xml:space="preserve"> 9.3.5 </t>
  </si>
  <si>
    <t xml:space="preserve"> 9.3.5.1 </t>
  </si>
  <si>
    <t xml:space="preserve"> 9.3.5.1.1 </t>
  </si>
  <si>
    <t xml:space="preserve"> 9.3.5.2 </t>
  </si>
  <si>
    <t xml:space="preserve"> 9.3.5.2.1 </t>
  </si>
  <si>
    <t xml:space="preserve"> 9.3.5.2.2 </t>
  </si>
  <si>
    <t xml:space="preserve"> 9.3.5.2.3 </t>
  </si>
  <si>
    <t xml:space="preserve"> 9.3.5.3 </t>
  </si>
  <si>
    <t xml:space="preserve"> 9.3.5.3.1 </t>
  </si>
  <si>
    <t xml:space="preserve"> 9.3.5.3.2 </t>
  </si>
  <si>
    <t xml:space="preserve"> 9.3.5.3.3 </t>
  </si>
  <si>
    <t xml:space="preserve"> 9.3.5.4 </t>
  </si>
  <si>
    <t xml:space="preserve"> 9.3.5.4.1 </t>
  </si>
  <si>
    <t xml:space="preserve"> 100555 </t>
  </si>
  <si>
    <t>RACK ABERTO EM COLUNA 44U PARA SERVIDOR - FORNECIMENTO E INSTALAÇÃO. AF_11/2019</t>
  </si>
  <si>
    <t xml:space="preserve"> 9.3.5.4.2 </t>
  </si>
  <si>
    <t xml:space="preserve"> 9.3.5.4.3 </t>
  </si>
  <si>
    <t xml:space="preserve"> 9.3.5.4.4 </t>
  </si>
  <si>
    <t xml:space="preserve"> 9.3.5.4.5 </t>
  </si>
  <si>
    <t xml:space="preserve"> 9.3.5.4.6 </t>
  </si>
  <si>
    <t xml:space="preserve"> 9.3.5.4.7 </t>
  </si>
  <si>
    <t xml:space="preserve"> 9.3.5.5 </t>
  </si>
  <si>
    <t xml:space="preserve"> 9.3.5.5.1 </t>
  </si>
  <si>
    <t xml:space="preserve"> 9.3.5.5.2 </t>
  </si>
  <si>
    <t xml:space="preserve"> 9.3.5.5.3 </t>
  </si>
  <si>
    <t xml:space="preserve"> 9.3.5.5.4 </t>
  </si>
  <si>
    <t xml:space="preserve"> 9.3.5.5.5 </t>
  </si>
  <si>
    <t xml:space="preserve"> 9.3.5.5.6 </t>
  </si>
  <si>
    <t xml:space="preserve"> 9.3.5.5.7 </t>
  </si>
  <si>
    <t xml:space="preserve"> 9.3.5.5.8 </t>
  </si>
  <si>
    <t xml:space="preserve"> 9.3.5.6 </t>
  </si>
  <si>
    <t xml:space="preserve"> 9.3.5.6.1 </t>
  </si>
  <si>
    <t xml:space="preserve"> 9.3.5.6.2 </t>
  </si>
  <si>
    <t xml:space="preserve"> 9.3.5.6.3 </t>
  </si>
  <si>
    <t xml:space="preserve"> 9.3.5.6.4 </t>
  </si>
  <si>
    <t xml:space="preserve"> 9.3.5.7 </t>
  </si>
  <si>
    <t xml:space="preserve"> 9.3.5.7.1 </t>
  </si>
  <si>
    <t xml:space="preserve"> 9.3.5.7.2 </t>
  </si>
  <si>
    <t xml:space="preserve"> 9.3.5.7.3 </t>
  </si>
  <si>
    <t xml:space="preserve"> 9.3.5.7.4 </t>
  </si>
  <si>
    <t xml:space="preserve"> 9.3.5.7.5 </t>
  </si>
  <si>
    <t xml:space="preserve"> 9.3.5.7.6 </t>
  </si>
  <si>
    <t xml:space="preserve"> 9.3.5.7.7 </t>
  </si>
  <si>
    <t xml:space="preserve"> 9.3.5.7.8 </t>
  </si>
  <si>
    <t xml:space="preserve"> 9.3.5.7.9 </t>
  </si>
  <si>
    <t xml:space="preserve"> 9.3.5.7.10 </t>
  </si>
  <si>
    <t xml:space="preserve"> 9.3.5.7.11 </t>
  </si>
  <si>
    <t xml:space="preserve"> 9.3.5.7.12 </t>
  </si>
  <si>
    <t xml:space="preserve"> 9.3.5.7.13 </t>
  </si>
  <si>
    <t xml:space="preserve"> 9.3.5.7.14 </t>
  </si>
  <si>
    <t xml:space="preserve"> 9.3.5.8 </t>
  </si>
  <si>
    <t xml:space="preserve"> 9.3.5.8.1 </t>
  </si>
  <si>
    <t xml:space="preserve"> 9.3.5.8.2 </t>
  </si>
  <si>
    <t xml:space="preserve"> 9.3.5.8.3 </t>
  </si>
  <si>
    <t xml:space="preserve"> 4533 </t>
  </si>
  <si>
    <t xml:space="preserve"> 9.3.5.8.4 </t>
  </si>
  <si>
    <t xml:space="preserve"> 9.3.5.8.5 </t>
  </si>
  <si>
    <t xml:space="preserve"> 12679 </t>
  </si>
  <si>
    <t xml:space="preserve"> 9.3.5.8.6 </t>
  </si>
  <si>
    <t xml:space="preserve"> 9.3.5.8.7 </t>
  </si>
  <si>
    <t xml:space="preserve"> 9.3.5.8.8 </t>
  </si>
  <si>
    <t xml:space="preserve"> 9.3.5.8.9 </t>
  </si>
  <si>
    <t xml:space="preserve"> 9.3.5.8.10 </t>
  </si>
  <si>
    <t xml:space="preserve"> 9.3.5.8.11 </t>
  </si>
  <si>
    <t xml:space="preserve"> 9.3.5.8.12 </t>
  </si>
  <si>
    <t xml:space="preserve"> 9.3.5.8.13 </t>
  </si>
  <si>
    <t xml:space="preserve"> 9.3.5.9 </t>
  </si>
  <si>
    <t xml:space="preserve"> 9.3.5.9.1 </t>
  </si>
  <si>
    <t xml:space="preserve"> 9.3.5.9.2 </t>
  </si>
  <si>
    <t xml:space="preserve"> 9.3.5.10 </t>
  </si>
  <si>
    <t xml:space="preserve"> 9.3.5.10.1 </t>
  </si>
  <si>
    <t xml:space="preserve"> 9.3.5.10.2 </t>
  </si>
  <si>
    <t xml:space="preserve"> 9.3.5.11 </t>
  </si>
  <si>
    <t xml:space="preserve"> 9.3.5.11.1 </t>
  </si>
  <si>
    <t xml:space="preserve"> 9.3.5.12 </t>
  </si>
  <si>
    <t xml:space="preserve"> 9.3.5.12.1 </t>
  </si>
  <si>
    <t xml:space="preserve"> 9.3.5.12.2 </t>
  </si>
  <si>
    <t xml:space="preserve"> 9.3.5.12.3 </t>
  </si>
  <si>
    <t xml:space="preserve"> 9.3.5.12.4 </t>
  </si>
  <si>
    <t xml:space="preserve"> 9.3.5.12.5 </t>
  </si>
  <si>
    <t xml:space="preserve"> 9.3.5.12.6 </t>
  </si>
  <si>
    <t xml:space="preserve"> 9.3.5.12.7 </t>
  </si>
  <si>
    <t xml:space="preserve"> 9.3.5.12.8 </t>
  </si>
  <si>
    <t xml:space="preserve"> 9.3.6 </t>
  </si>
  <si>
    <t xml:space="preserve"> 9.3.6.1 </t>
  </si>
  <si>
    <t xml:space="preserve"> 9.3.6.1.1 </t>
  </si>
  <si>
    <t xml:space="preserve"> 9.3.6.2 </t>
  </si>
  <si>
    <t xml:space="preserve"> 9.3.6.2.1 </t>
  </si>
  <si>
    <t xml:space="preserve"> 9.3.6.2.2 </t>
  </si>
  <si>
    <t xml:space="preserve"> 9.3.6.2.3 </t>
  </si>
  <si>
    <t xml:space="preserve"> 9.3.6.3 </t>
  </si>
  <si>
    <t xml:space="preserve"> 9.3.6.3.1 </t>
  </si>
  <si>
    <t xml:space="preserve"> 9.3.6.3.2 </t>
  </si>
  <si>
    <t xml:space="preserve"> 9.3.6.3.3 </t>
  </si>
  <si>
    <t xml:space="preserve"> 9.3.6.4 </t>
  </si>
  <si>
    <t xml:space="preserve"> 9.3.6.4.1 </t>
  </si>
  <si>
    <t xml:space="preserve"> 9.3.6.4.2 </t>
  </si>
  <si>
    <t xml:space="preserve"> 9.3.6.4.3 </t>
  </si>
  <si>
    <t xml:space="preserve"> 9.3.6.4.4 </t>
  </si>
  <si>
    <t xml:space="preserve"> 9.3.6.4.5 </t>
  </si>
  <si>
    <t xml:space="preserve"> 9.3.6.4.6 </t>
  </si>
  <si>
    <t xml:space="preserve"> 9.3.6.5 </t>
  </si>
  <si>
    <t xml:space="preserve"> 9.3.6.5.1 </t>
  </si>
  <si>
    <t xml:space="preserve"> 9.3.6.5.2 </t>
  </si>
  <si>
    <t xml:space="preserve"> 9.3.6.5.3 </t>
  </si>
  <si>
    <t xml:space="preserve"> 9.3.6.5.4 </t>
  </si>
  <si>
    <t xml:space="preserve"> 9.3.6.5.5 </t>
  </si>
  <si>
    <t xml:space="preserve"> 9.3.6.6 </t>
  </si>
  <si>
    <t xml:space="preserve"> 9.3.6.6.1 </t>
  </si>
  <si>
    <t xml:space="preserve"> 9.3.6.6.2 </t>
  </si>
  <si>
    <t xml:space="preserve"> 9.3.6.7 </t>
  </si>
  <si>
    <t xml:space="preserve"> 9.3.6.7.1 </t>
  </si>
  <si>
    <t xml:space="preserve"> 9.3.6.7.2 </t>
  </si>
  <si>
    <t xml:space="preserve"> 9.3.6.7.3 </t>
  </si>
  <si>
    <t xml:space="preserve"> 9.3.6.7.4 </t>
  </si>
  <si>
    <t xml:space="preserve"> 9.3.6.7.5 </t>
  </si>
  <si>
    <t xml:space="preserve"> 9.3.6.7.6 </t>
  </si>
  <si>
    <t xml:space="preserve"> 9.3.6.7.7 </t>
  </si>
  <si>
    <t xml:space="preserve"> 9.3.6.7.8 </t>
  </si>
  <si>
    <t xml:space="preserve"> 9.3.6.7.9 </t>
  </si>
  <si>
    <t xml:space="preserve"> 9.3.6.7.10 </t>
  </si>
  <si>
    <t xml:space="preserve"> 9.3.6.7.11 </t>
  </si>
  <si>
    <t xml:space="preserve"> 9.3.6.8 </t>
  </si>
  <si>
    <t xml:space="preserve"> 9.3.6.8.1 </t>
  </si>
  <si>
    <t xml:space="preserve"> 9.3.6.9 </t>
  </si>
  <si>
    <t xml:space="preserve"> 9.3.6.9.1 </t>
  </si>
  <si>
    <t xml:space="preserve"> 9.3.6.9.2 </t>
  </si>
  <si>
    <t xml:space="preserve"> 9.3.6.10 </t>
  </si>
  <si>
    <t xml:space="preserve"> 9.3.6.10.1 </t>
  </si>
  <si>
    <t xml:space="preserve"> 9.3.6.11 </t>
  </si>
  <si>
    <t xml:space="preserve"> 9.3.6.11.1 </t>
  </si>
  <si>
    <t xml:space="preserve"> 9.3.6.11.2 </t>
  </si>
  <si>
    <t xml:space="preserve"> 9.3.6.11.3 </t>
  </si>
  <si>
    <t xml:space="preserve"> 9.3.6.11.4 </t>
  </si>
  <si>
    <t xml:space="preserve"> 9.3.6.11.5 </t>
  </si>
  <si>
    <t xml:space="preserve"> 9.4 </t>
  </si>
  <si>
    <t>CIRCUITO FECHADO DE TV - CFTV</t>
  </si>
  <si>
    <t xml:space="preserve"> 9.4.1 </t>
  </si>
  <si>
    <t xml:space="preserve"> 9.4.1.1 </t>
  </si>
  <si>
    <t xml:space="preserve"> 003154 </t>
  </si>
  <si>
    <t>RACK - CONVERSOR BALUN PASSIVO INTELBRAS XBP 401 HD - COMPATIVEL COM ANALOGICO, HDCVI, HDTVI E AHD</t>
  </si>
  <si>
    <t xml:space="preserve"> 9.4.1.2 </t>
  </si>
  <si>
    <t xml:space="preserve"> 000391 </t>
  </si>
  <si>
    <t>RACK - POWER BALUN MULTI HD 16 CANAIS FULL HD COM ALIMENTACAO VB 1016 WP INTELBRAS</t>
  </si>
  <si>
    <t xml:space="preserve"> 9.4.1.3 </t>
  </si>
  <si>
    <t xml:space="preserve"> 067207 </t>
  </si>
  <si>
    <t>CAMERA EXTERNA BULLET INFRAVERMELHO MULTI HD 1015B INTELBRAS</t>
  </si>
  <si>
    <t xml:space="preserve"> 9.4.1.4 </t>
  </si>
  <si>
    <t xml:space="preserve"> 059453 </t>
  </si>
  <si>
    <t>CAMERA INFRA VERMELHO CFTV 1/2.8 FULL HD SONY EXMOR 30M DOME</t>
  </si>
  <si>
    <t xml:space="preserve"> 9.4.1.5 </t>
  </si>
  <si>
    <t xml:space="preserve"> C4050 </t>
  </si>
  <si>
    <t>SEINFRA</t>
  </si>
  <si>
    <t>GRAVADOR DE VÍDEO, TIPO TIME HOPSE, 960 HORAS - INSTALADO</t>
  </si>
  <si>
    <t xml:space="preserve"> 9.4.2 </t>
  </si>
  <si>
    <t xml:space="preserve"> 9.4.2.1 </t>
  </si>
  <si>
    <t xml:space="preserve"> 9.4.2.2 </t>
  </si>
  <si>
    <t xml:space="preserve"> 9.4.2.3 </t>
  </si>
  <si>
    <t xml:space="preserve"> 9.4.2.4 </t>
  </si>
  <si>
    <t xml:space="preserve"> 9.4.2.5 </t>
  </si>
  <si>
    <t xml:space="preserve"> 9.4.2.6 </t>
  </si>
  <si>
    <t xml:space="preserve"> CP-335-02 </t>
  </si>
  <si>
    <t xml:space="preserve"> 9.4.3 </t>
  </si>
  <si>
    <t xml:space="preserve"> 9.4.3.1 </t>
  </si>
  <si>
    <t xml:space="preserve"> 9.4.3.2 </t>
  </si>
  <si>
    <t xml:space="preserve"> 9.4.3.3 </t>
  </si>
  <si>
    <t xml:space="preserve"> 9.4.3.4 </t>
  </si>
  <si>
    <t xml:space="preserve"> 9.4.4 </t>
  </si>
  <si>
    <t xml:space="preserve"> 9.4.4.1 </t>
  </si>
  <si>
    <t xml:space="preserve"> 9.4.4.2 </t>
  </si>
  <si>
    <t xml:space="preserve"> 9.4.4.3 </t>
  </si>
  <si>
    <t xml:space="preserve"> 9.4.4.4 </t>
  </si>
  <si>
    <t xml:space="preserve"> 9.4.5 </t>
  </si>
  <si>
    <t xml:space="preserve"> 9.4.5.1 </t>
  </si>
  <si>
    <t xml:space="preserve"> 9.4.5.2 </t>
  </si>
  <si>
    <t xml:space="preserve"> 9.4.5.3 </t>
  </si>
  <si>
    <t xml:space="preserve"> 9.4.5.4 </t>
  </si>
  <si>
    <t xml:space="preserve"> 9.4.6 </t>
  </si>
  <si>
    <t xml:space="preserve"> 9.4.6.1 </t>
  </si>
  <si>
    <t xml:space="preserve"> 9.4.6.2 </t>
  </si>
  <si>
    <t xml:space="preserve"> 9.4.6.3 </t>
  </si>
  <si>
    <t xml:space="preserve"> 9.4.6.4 </t>
  </si>
  <si>
    <t xml:space="preserve"> 9.4.6.5 </t>
  </si>
  <si>
    <t xml:space="preserve"> 9.5 </t>
  </si>
  <si>
    <t xml:space="preserve"> 9.5.1 </t>
  </si>
  <si>
    <t xml:space="preserve"> 9.5.1.1 </t>
  </si>
  <si>
    <t xml:space="preserve"> 9.5.1.1.1 </t>
  </si>
  <si>
    <t xml:space="preserve"> 9.5.1.1.2 </t>
  </si>
  <si>
    <t xml:space="preserve"> 9.5.1.1.3 </t>
  </si>
  <si>
    <t xml:space="preserve"> 9.5.2 </t>
  </si>
  <si>
    <t xml:space="preserve"> 97882 </t>
  </si>
  <si>
    <t>CAIXA ENTERRADA ELÉTRICA RETANGULAR, EM CONCRETO PRÉ-MOLDADO, FUNDO COM BRITA, DIMENSÕES INTERNAS: 0,4X0,4X0,4 M. AF_12/2020</t>
  </si>
  <si>
    <t xml:space="preserve"> 9.5.3 </t>
  </si>
  <si>
    <t xml:space="preserve"> 9.5.4 </t>
  </si>
  <si>
    <t xml:space="preserve"> 7923 </t>
  </si>
  <si>
    <t xml:space="preserve"> 9.5.5 </t>
  </si>
  <si>
    <t xml:space="preserve"> 078031 </t>
  </si>
  <si>
    <t>CAIXA DE INSPECAO PVC SUSPENSA PARA ATERRAMENTO</t>
  </si>
  <si>
    <t xml:space="preserve"> 9.5.6 </t>
  </si>
  <si>
    <t xml:space="preserve"> 9.5.7 </t>
  </si>
  <si>
    <t xml:space="preserve"> 91917 </t>
  </si>
  <si>
    <t>CURVA 90 GRAUS PARA ELETRODUTO, PVC, ROSCÁVEL, DN 32 MM (1"), PARA CIRCUITOS TERMINAIS, INSTALADA EM PAREDE - FORNECIMENTO E INSTALAÇÃO. AF_03/2023</t>
  </si>
  <si>
    <t xml:space="preserve"> 9.5.8 </t>
  </si>
  <si>
    <t xml:space="preserve"> 9.5.9 </t>
  </si>
  <si>
    <t xml:space="preserve"> 12740 </t>
  </si>
  <si>
    <t xml:space="preserve"> 9.5.10 </t>
  </si>
  <si>
    <t xml:space="preserve"> 8351 </t>
  </si>
  <si>
    <t xml:space="preserve"> 9.5.11 </t>
  </si>
  <si>
    <t xml:space="preserve"> 9.5.12 </t>
  </si>
  <si>
    <t xml:space="preserve"> 9.5.13 </t>
  </si>
  <si>
    <t xml:space="preserve"> 11514 </t>
  </si>
  <si>
    <t xml:space="preserve"> 9.5.14 </t>
  </si>
  <si>
    <t xml:space="preserve"> 00034359 </t>
  </si>
  <si>
    <t>CURVA 90 GRAUS DE BARRA CHATA EM ALUMINIO 3/4" X 1/4" X 300 MM</t>
  </si>
  <si>
    <t xml:space="preserve"> 9.5.15 </t>
  </si>
  <si>
    <t xml:space="preserve"> 9051 </t>
  </si>
  <si>
    <t xml:space="preserve"> 9.5.16 </t>
  </si>
  <si>
    <t xml:space="preserve"> 00041414 </t>
  </si>
  <si>
    <t>MINICAPTORES DE INSERCAO, EM ACO GALVANIZADO A FOGO, H=300 MM X DN=10 MM</t>
  </si>
  <si>
    <t xml:space="preserve"> 10 </t>
  </si>
  <si>
    <t>REVESTIMENTOS</t>
  </si>
  <si>
    <t xml:space="preserve"> 10.1 </t>
  </si>
  <si>
    <t xml:space="preserve"> 87904 </t>
  </si>
  <si>
    <t>CHAPISCO APLICADO EM ALVENARIA (COM PRESENÇA DE VÃOS) E ESTRUTURAS DE CONCRETO DE FACHADA, COM COLHER DE PEDREIRO.  ARGAMASSA TRAÇO 1:3 COM PREPARO MANUAL. AF_10/2022</t>
  </si>
  <si>
    <t xml:space="preserve"> 10.2 </t>
  </si>
  <si>
    <t xml:space="preserve"> 104218 </t>
  </si>
  <si>
    <t>EMBOÇO OU MASSA ÚNICA EM ARGAMASSA TRAÇO 1:2:8, PREPARO MANUAL, APLICADA MANUALMENTE EM PANOS DE FACHADA COM PRESENÇA DE VÃOS, ESPESSURA DE 25 MM, ACESSO POR ANDAIME. AF_08/2022</t>
  </si>
  <si>
    <t xml:space="preserve"> 10.3 </t>
  </si>
  <si>
    <t xml:space="preserve"> 170402 </t>
  </si>
  <si>
    <t xml:space="preserve"> 10.4 </t>
  </si>
  <si>
    <t xml:space="preserve"> 4974 </t>
  </si>
  <si>
    <t xml:space="preserve"> 11 </t>
  </si>
  <si>
    <t>PISOS E PAVIMENTAÇÕES</t>
  </si>
  <si>
    <t xml:space="preserve"> 11.1 </t>
  </si>
  <si>
    <t xml:space="preserve"> 96620 </t>
  </si>
  <si>
    <t>LASTRO DE CONCRETO MAGRO, APLICADO EM PISOS, LAJES SOBRE SOLO OU RADIERS. AF_08/2017</t>
  </si>
  <si>
    <t xml:space="preserve"> 11.2 </t>
  </si>
  <si>
    <t xml:space="preserve"> 170031 </t>
  </si>
  <si>
    <t>REGULARIZACAO DE PISO ARGAMASSA 1:3-CIMENTO/AREIA</t>
  </si>
  <si>
    <t xml:space="preserve"> 11.3 </t>
  </si>
  <si>
    <t xml:space="preserve"> 170041 </t>
  </si>
  <si>
    <t xml:space="preserve"> 11.4 </t>
  </si>
  <si>
    <t xml:space="preserve"> 12442 </t>
  </si>
  <si>
    <t xml:space="preserve"> 11.5 </t>
  </si>
  <si>
    <t xml:space="preserve"> 9605 </t>
  </si>
  <si>
    <t xml:space="preserve"> 11.6 </t>
  </si>
  <si>
    <t xml:space="preserve"> 13454 </t>
  </si>
  <si>
    <t xml:space="preserve"> 11.7 </t>
  </si>
  <si>
    <t xml:space="preserve"> CP-170206-15 </t>
  </si>
  <si>
    <t>PORCELANATO 20X120 RETIFICADO MADERO AMBAR OU SIMILAR</t>
  </si>
  <si>
    <t xml:space="preserve"> 11.8 </t>
  </si>
  <si>
    <t xml:space="preserve"> CP-170206-161 </t>
  </si>
  <si>
    <t>PISO EM LADRILHO EM QUARTZITO MONT BLANC, APLICADO EM AMBIENTES INTERNOS.</t>
  </si>
  <si>
    <t xml:space="preserve"> 11.9 </t>
  </si>
  <si>
    <t xml:space="preserve"> 170147 </t>
  </si>
  <si>
    <t xml:space="preserve"> 11.10 </t>
  </si>
  <si>
    <t xml:space="preserve"> 170014 </t>
  </si>
  <si>
    <t>PISO VINILICO EM MANTA TARKETT DECODE FIBER BLUE 2MM</t>
  </si>
  <si>
    <t xml:space="preserve"> 11.11 </t>
  </si>
  <si>
    <t xml:space="preserve"> 94995 </t>
  </si>
  <si>
    <t>EXECUÇÃO DE PASSEIO (CALÇADA) OU PISO DE CONCRETO COM CONCRETO MOLDADO IN LOCO, USINADO, ACABAMENTO CONVENCIONAL, ESPESSURA 8 CM, ARMADO. AF_08/2022</t>
  </si>
  <si>
    <t xml:space="preserve"> 11.12 </t>
  </si>
  <si>
    <t xml:space="preserve"> 97113 </t>
  </si>
  <si>
    <t>APLICAÇÃO DE LONA PLÁSTICA PARA EXECUÇÃO DE PAVIMENTOS DE CONCRETO. AF_04/2022</t>
  </si>
  <si>
    <t xml:space="preserve"> 11.13 </t>
  </si>
  <si>
    <t xml:space="preserve"> 92397 </t>
  </si>
  <si>
    <t>EXECUÇÃO DE PAVIMENTO EM PISO INTERTRAVADO, COM BLOCO RETANGULAR COR NATURAL DE 20 X 10 CM, ESPESSURA 6 CM. AF_10/2022</t>
  </si>
  <si>
    <t xml:space="preserve"> 11.14 </t>
  </si>
  <si>
    <t xml:space="preserve"> 92398 </t>
  </si>
  <si>
    <t>EXECUÇÃO DE PAVIMENTO EM PISO INTERTRAVADO, COM BLOCO RETANGULAR COR NATURAL DE 20 X 10 CM, ESPESSURA 8 CM. AF_10/2022</t>
  </si>
  <si>
    <t xml:space="preserve"> 11.15 </t>
  </si>
  <si>
    <t xml:space="preserve"> 00007253 </t>
  </si>
  <si>
    <t>TERRA VEGETAL (GRANEL)</t>
  </si>
  <si>
    <t xml:space="preserve"> 11.16 </t>
  </si>
  <si>
    <t xml:space="preserve"> 103946 </t>
  </si>
  <si>
    <t>PLANTIO DE GRAMA ESMERALDA OU SÃO CARLOS OU CURITIBANA, EM PLACAS. AF_05/2022</t>
  </si>
  <si>
    <t xml:space="preserve"> 11.17 </t>
  </si>
  <si>
    <t xml:space="preserve"> 120772 </t>
  </si>
  <si>
    <t>SEDOP</t>
  </si>
  <si>
    <t xml:space="preserve"> 11.18 </t>
  </si>
  <si>
    <t xml:space="preserve"> 170021 </t>
  </si>
  <si>
    <t>PISO TATIL DIRECIONAL ACO INOX PARAFUSADO (COM RANHURAS)</t>
  </si>
  <si>
    <t xml:space="preserve"> 11.19 </t>
  </si>
  <si>
    <t xml:space="preserve"> 104658 </t>
  </si>
  <si>
    <t>PISO PODOTÁTIL DE ALERTA OU DIRECIONAL, DE CONCRETO, ASSENTADO SOBRE ARGAMASSA. AF_05/2023</t>
  </si>
  <si>
    <t xml:space="preserve"> 11.20 </t>
  </si>
  <si>
    <t xml:space="preserve"> 4736 </t>
  </si>
  <si>
    <t xml:space="preserve"> 12 </t>
  </si>
  <si>
    <t>ESQUADRIAS E VIDROS</t>
  </si>
  <si>
    <t xml:space="preserve"> 12.1 </t>
  </si>
  <si>
    <t xml:space="preserve"> 8709 </t>
  </si>
  <si>
    <t xml:space="preserve"> 12.2 </t>
  </si>
  <si>
    <t xml:space="preserve"> 11612 </t>
  </si>
  <si>
    <t xml:space="preserve"> 12.3 </t>
  </si>
  <si>
    <t xml:space="preserve"> 91341 </t>
  </si>
  <si>
    <t>PORTA EM ALUMÍNIO DE ABRIR TIPO VENEZIANA COM GUARNIÇÃO, FIXAÇÃO COM PARAFUSOS - FORNECIMENTO E INSTALAÇÃO. AF_12/2019</t>
  </si>
  <si>
    <t xml:space="preserve"> 12.4 </t>
  </si>
  <si>
    <t xml:space="preserve"> 94805 </t>
  </si>
  <si>
    <t>PORTA DE ALUMÍNIO DE ABRIR PARA VIDRO SEM GUARNIÇÃO, 87X210CM, FIXAÇÃO COM PARAFUSOS, INCLUSIVE VIDROS - FORNECIMENTO E INSTALAÇÃO. AF_12/2019</t>
  </si>
  <si>
    <t xml:space="preserve"> 12.5 </t>
  </si>
  <si>
    <t xml:space="preserve"> 110515 </t>
  </si>
  <si>
    <t>PORTA CAMARAO 1/3 ARTICULADA FRISADA C/ FERRAGENS 0,72X2,10</t>
  </si>
  <si>
    <t xml:space="preserve"> 12.6 </t>
  </si>
  <si>
    <t xml:space="preserve"> 112618 </t>
  </si>
  <si>
    <t>PORTAO DE CORRER EM ALUMINIO PINTURA ELETROSTATICA BRANCA</t>
  </si>
  <si>
    <t xml:space="preserve"> 12.7 </t>
  </si>
  <si>
    <t xml:space="preserve"> 94570 </t>
  </si>
  <si>
    <t>JANELA DE ALUMÍNIO DE CORRER COM 2 FOLHAS PARA VIDROS, COM VIDROS, BATENTE, ACABAMENTO COM ACETATO OU BRILHANTE E FERRAGENS. EXCLUSIVE ALIZAR E CONTRAMARCO. FORNECIMENTO E INSTALAÇÃO. AF_12/2019</t>
  </si>
  <si>
    <t xml:space="preserve"> 12.8 </t>
  </si>
  <si>
    <t xml:space="preserve"> 1760 </t>
  </si>
  <si>
    <t xml:space="preserve"> 12.9 </t>
  </si>
  <si>
    <t xml:space="preserve"> 11347 </t>
  </si>
  <si>
    <t xml:space="preserve"> 12.10 </t>
  </si>
  <si>
    <t xml:space="preserve"> 10036 </t>
  </si>
  <si>
    <t xml:space="preserve"> 13 </t>
  </si>
  <si>
    <t>PINTURAS</t>
  </si>
  <si>
    <t xml:space="preserve"> 13.1 </t>
  </si>
  <si>
    <t xml:space="preserve"> 88497 </t>
  </si>
  <si>
    <t>EMASSAMENTO COM MASSA LÁTEX, APLICAÇÃO EM PAREDE, DUAS DEMÃOS, LIXAMENTO MANUAL. AF_04/2023</t>
  </si>
  <si>
    <t xml:space="preserve"> 13.2 </t>
  </si>
  <si>
    <t xml:space="preserve"> 180579 </t>
  </si>
  <si>
    <t>PREPARO DE PAREDES COM MASSA ACRILICA</t>
  </si>
  <si>
    <t xml:space="preserve"> 13.3 </t>
  </si>
  <si>
    <t xml:space="preserve"> 88488 </t>
  </si>
  <si>
    <t>PINTURA LÁTEX ACRÍLICA PREMIUM, APLICAÇÃO MANUAL EM TETO, DUAS DEMÃOS. AF_04/2023</t>
  </si>
  <si>
    <t xml:space="preserve"> 13.4 </t>
  </si>
  <si>
    <t xml:space="preserve"> 88489 </t>
  </si>
  <si>
    <t>PINTURA LÁTEX ACRÍLICA PREMIUM, APLICAÇÃO MANUAL EM PAREDES, DUAS DEMÃOS. AF_04/2023</t>
  </si>
  <si>
    <t xml:space="preserve"> 13.5 </t>
  </si>
  <si>
    <t xml:space="preserve"> 180256 </t>
  </si>
  <si>
    <t>PINTURA EXTERNA ACRILICA TEXTURIZADA COM ANDAIME TUBULAR</t>
  </si>
  <si>
    <t xml:space="preserve"> 13.6 </t>
  </si>
  <si>
    <t xml:space="preserve"> 100719 </t>
  </si>
  <si>
    <t>PINTURA COM TINTA ALQUÍDICA DE FUNDO (TIPO ZARCÃO) PULVERIZADA SOBRE PERFIL METÁLICO EXECUTADO EM FÁBRICA (POR DEMÃO). AF_01/2020_PE</t>
  </si>
  <si>
    <t xml:space="preserve"> 13.7 </t>
  </si>
  <si>
    <t xml:space="preserve"> 100723 </t>
  </si>
  <si>
    <t>PINTURA COM TINTA ALQUÍDICA DE FUNDO E ACABAMENTO (ESMALTE SINTÉTICO GRAFITE) PULVERIZADA SOBRE PERFIL METÁLICO EXECUTADO EM FÁBRICA (POR DEMÃO). AF_01/2020_PE</t>
  </si>
  <si>
    <t xml:space="preserve"> 14 </t>
  </si>
  <si>
    <t>INSTALAÇÕES HIDROSSANITÁRIAS</t>
  </si>
  <si>
    <t xml:space="preserve"> 14.1 </t>
  </si>
  <si>
    <t xml:space="preserve"> 14.1.1 </t>
  </si>
  <si>
    <t xml:space="preserve"> 103038 </t>
  </si>
  <si>
    <t>REGISTRO DE ESFERA, PVC, ROSCÁVEL, COM VOLANTE, 1 1/4" - FORNECIMENTO E INSTALAÇÃO. AF_08/2021</t>
  </si>
  <si>
    <t xml:space="preserve"> 14.1.2 </t>
  </si>
  <si>
    <t xml:space="preserve"> 94496 </t>
  </si>
  <si>
    <t>REGISTRO DE GAVETA BRUTO, LATÃO, ROSCÁVEL, 1 1/4" - FORNECIMENTO E INSTALAÇÃO. AF_08/2021</t>
  </si>
  <si>
    <t xml:space="preserve"> 14.1.3 </t>
  </si>
  <si>
    <t xml:space="preserve"> 94498 </t>
  </si>
  <si>
    <t>REGISTRO DE GAVETA BRUTO, LATÃO, ROSCÁVEL, 2" - FORNECIMENTO E INSTALAÇÃO. AF_08/2021</t>
  </si>
  <si>
    <t xml:space="preserve"> 14.1.4 </t>
  </si>
  <si>
    <t xml:space="preserve"> 94499 </t>
  </si>
  <si>
    <t>REGISTRO DE GAVETA BRUTO, LATÃO, ROSCÁVEL, 2 1/2" - FORNECIMENTO E INSTALAÇÃO. AF_08/2021</t>
  </si>
  <si>
    <t xml:space="preserve"> 14.1.5 </t>
  </si>
  <si>
    <t xml:space="preserve"> 99623 </t>
  </si>
  <si>
    <t>VÁLVULA DE RETENÇÃO HORIZONTAL, DE BRONZE, ROSCÁVEL, 2"  - FORNECIMENTO E INSTALAÇÃO. AF_08/2021</t>
  </si>
  <si>
    <t xml:space="preserve"> 14.1.6 </t>
  </si>
  <si>
    <t xml:space="preserve"> 103015 </t>
  </si>
  <si>
    <t>VÁLVULA DE RETENÇÃO, DE BRONZE, PÉ COM CRIVOS, ROSCÁVEL, 2 1/2" - FORNECIMENTO E INSTALAÇÃO. AF_08/2021</t>
  </si>
  <si>
    <t xml:space="preserve"> 14.1.7 </t>
  </si>
  <si>
    <t xml:space="preserve"> 94783 </t>
  </si>
  <si>
    <t>ADAPTADOR COM FLANGE E ANEL DE VEDAÇÃO, PVC, SOLDÁVEL, DN  20 MM X 1/2 , INSTALADO EM RESERVAÇÃO DE ÁGUA DE EDIFICAÇÃO QUE POSSUA RESERVATÓRIO DE FIBRA/FIBROCIMENTO   FORNECIMENTO E INSTALAÇÃO. AF_06/2016</t>
  </si>
  <si>
    <t xml:space="preserve"> 14.1.8 </t>
  </si>
  <si>
    <t xml:space="preserve"> 94703 </t>
  </si>
  <si>
    <t>ADAPTADOR COM FLANGE E ANEL DE VEDAÇÃO, PVC, SOLDÁVEL, DN  25 MM X 3/4 , INSTALADO EM RESERVAÇÃO DE ÁGUA DE EDIFICAÇÃO QUE POSSUA RESERVATÓRIO DE FIBRA/FIBROCIMENTO   FORNECIMENTO E INSTALAÇÃO. AF_06/2016</t>
  </si>
  <si>
    <t xml:space="preserve"> 14.1.9 </t>
  </si>
  <si>
    <t xml:space="preserve"> 89610 </t>
  </si>
  <si>
    <t>ADAPTADOR CURTO COM BOLSA E ROSCA PARA REGISTRO, PVC, SOLDÁVEL, DN 60MM X 2 , INSTALADO EM PRUMADA DE ÁGUA - FORNECIMENTO E INSTALAÇÃO. AF_06/2022</t>
  </si>
  <si>
    <t xml:space="preserve"> 14.1.10 </t>
  </si>
  <si>
    <t xml:space="preserve"> 89596 </t>
  </si>
  <si>
    <t>ADAPTADOR CURTO COM BOLSA E ROSCA PARA REGISTRO, PVC, SOLDÁVEL, DN 50MM X 1.1/2 , INSTALADO EM PRUMADA DE ÁGUA - FORNECIMENTO E INSTALAÇÃO. AF_06/2022</t>
  </si>
  <si>
    <t xml:space="preserve"> 14.1.11 </t>
  </si>
  <si>
    <t xml:space="preserve"> 89506 </t>
  </si>
  <si>
    <t>JOELHO 45 GRAUS, PVC, SOLDÁVEL, DN 60MM, INSTALADO EM PRUMADA DE ÁGUA - FORNECIMENTO E INSTALAÇÃO. AF_06/2022</t>
  </si>
  <si>
    <t xml:space="preserve"> 14.1.12 </t>
  </si>
  <si>
    <t xml:space="preserve"> 89481 </t>
  </si>
  <si>
    <t>JOELHO 90 GRAUS, PVC, SOLDÁVEL, DN 25MM, INSTALADO EM PRUMADA DE ÁGUA - FORNECIMENTO E INSTALAÇÃO. AF_06/2022</t>
  </si>
  <si>
    <t xml:space="preserve"> 14.1.13 </t>
  </si>
  <si>
    <t xml:space="preserve"> 89497 </t>
  </si>
  <si>
    <t>JOELHO 90 GRAUS, PVC, SOLDÁVEL, DN 40MM, INSTALADO EM PRUMADA DE ÁGUA - FORNECIMENTO E INSTALAÇÃO. AF_06/2022</t>
  </si>
  <si>
    <t xml:space="preserve"> 14.1.14 </t>
  </si>
  <si>
    <t xml:space="preserve"> 89505 </t>
  </si>
  <si>
    <t>JOELHO 90 GRAUS, PVC, SOLDÁVEL, DN 60MM, INSTALADO EM PRUMADA DE ÁGUA - FORNECIMENTO E INSTALAÇÃO. AF_06/2022</t>
  </si>
  <si>
    <t xml:space="preserve"> 14.1.15 </t>
  </si>
  <si>
    <t xml:space="preserve"> 89513 </t>
  </si>
  <si>
    <t>JOELHO 90 GRAUS, PVC, SOLDÁVEL, DN 75MM, INSTALADO EM PRUMADA DE ÁGUA - FORNECIMENTO E INSTALAÇÃO. AF_06/2022</t>
  </si>
  <si>
    <t xml:space="preserve"> 14.1.16 </t>
  </si>
  <si>
    <t xml:space="preserve"> 89597 </t>
  </si>
  <si>
    <t>LUVA, PVC, SOLDÁVEL, DN 60MM, INSTALADO EM PRUMADA DE ÁGUA - FORNECIMENTO E INSTALAÇÃO. AF_06/2022</t>
  </si>
  <si>
    <t xml:space="preserve"> 14.1.17 </t>
  </si>
  <si>
    <t xml:space="preserve"> 94795 </t>
  </si>
  <si>
    <t>TORNEIRA DE BOIA PARA CAIXA D'ÁGUA, ROSCÁVEL, 1/2" - FORNECIMENTO E INSTALAÇÃO. AF_08/2021</t>
  </si>
  <si>
    <t xml:space="preserve"> 14.1.18 </t>
  </si>
  <si>
    <t xml:space="preserve"> 94796 </t>
  </si>
  <si>
    <t>TORNEIRA DE BOIA PARA CAIXA D'ÁGUA, ROSCÁVEL, 3/4" - FORNECIMENTO E INSTALAÇÃO. AF_08/2021</t>
  </si>
  <si>
    <t xml:space="preserve"> 14.1.19 </t>
  </si>
  <si>
    <t xml:space="preserve"> 14.1.19.1 </t>
  </si>
  <si>
    <t xml:space="preserve"> 14.1.19.2 </t>
  </si>
  <si>
    <t xml:space="preserve"> 94650 </t>
  </si>
  <si>
    <t>TUBO, PVC, SOLDÁVEL, DN 40 MM, INSTALADO EM RESERVAÇÃO DE ÁGUA DE EDIFICAÇÃO QUE POSSUA RESERVATÓRIO DE FIBRA/FIBROCIMENTO   FORNECIMENTO E INSTALAÇÃO. AF_06/2016</t>
  </si>
  <si>
    <t xml:space="preserve"> 14.1.19.3 </t>
  </si>
  <si>
    <t xml:space="preserve"> 14.1.20 </t>
  </si>
  <si>
    <t xml:space="preserve"> 14.1.20.1 </t>
  </si>
  <si>
    <t xml:space="preserve"> 14.1.20.2 </t>
  </si>
  <si>
    <t xml:space="preserve"> 94652 </t>
  </si>
  <si>
    <t>TUBO, PVC, SOLDÁVEL, DN 60 MM, INSTALADO EM RESERVAÇÃO DE ÁGUA DE EDIFICAÇÃO QUE POSSUA RESERVATÓRIO DE FIBRA/FIBROCIMENTO   FORNECIMENTO E INSTALAÇÃO. AF_06/2016</t>
  </si>
  <si>
    <t xml:space="preserve"> 14.1.20.3 </t>
  </si>
  <si>
    <t xml:space="preserve"> 14.1.20.4 </t>
  </si>
  <si>
    <t xml:space="preserve"> 14.1.21 </t>
  </si>
  <si>
    <t xml:space="preserve"> 94653 </t>
  </si>
  <si>
    <t>TUBO, PVC, SOLDÁVEL, DN 75 MM, INSTALADO EM RESERVAÇÃO DE ÁGUA DE EDIFICAÇÃO QUE POSSUA RESERVATÓRIO DE FIBRA/FIBROCIMENTO   FORNECIMENTO E INSTALAÇÃO. AF_06/2016</t>
  </si>
  <si>
    <t xml:space="preserve"> 14.1.22 </t>
  </si>
  <si>
    <t xml:space="preserve"> 102118 </t>
  </si>
  <si>
    <t>BOMBA CENTRÍFUGA, TRIFÁSICA, 3 CV OU 2,96 HP, HM 34 A 40 M, Q 8,6 A 14,8 M3/H - FORNECIMENTO E INSTALAÇÃO. AF_12/2020</t>
  </si>
  <si>
    <t xml:space="preserve"> 14.1.23 </t>
  </si>
  <si>
    <t xml:space="preserve"> 102137 </t>
  </si>
  <si>
    <t>CHAVE DE BOIA AUTOMÁTICA SUPERIOR/INFERIOR 15A/250V - FORNECIMENTO E INSTALAÇÃO. AF_12/2020</t>
  </si>
  <si>
    <t xml:space="preserve"> 14.2 </t>
  </si>
  <si>
    <t xml:space="preserve"> 14.2.1 </t>
  </si>
  <si>
    <t xml:space="preserve"> 14.2.1.1 </t>
  </si>
  <si>
    <t xml:space="preserve"> 89402 </t>
  </si>
  <si>
    <t>TUBO, PVC, SOLDÁVEL, DN 25MM, INSTALADO EM RAMAL DE DISTRIBUIÇÃO DE ÁGUA - FORNECIMENTO E INSTALAÇÃO. AF_06/2022</t>
  </si>
  <si>
    <t xml:space="preserve"> 14.2.1.2 </t>
  </si>
  <si>
    <t xml:space="preserve"> 14.2.1.2.1 </t>
  </si>
  <si>
    <t xml:space="preserve"> 14.2.1.2.2 </t>
  </si>
  <si>
    <t xml:space="preserve"> 89403 </t>
  </si>
  <si>
    <t>TUBO, PVC, SOLDÁVEL, DN 32MM, INSTALADO EM RAMAL DE DISTRIBUIÇÃO DE ÁGUA - FORNECIMENTO E INSTALAÇÃO. AF_06/2022</t>
  </si>
  <si>
    <t xml:space="preserve"> 14.2.1.2.3 </t>
  </si>
  <si>
    <t xml:space="preserve"> 14.2.1.2.4 </t>
  </si>
  <si>
    <t xml:space="preserve"> 14.2.1.3 </t>
  </si>
  <si>
    <t xml:space="preserve"> 14.2.1.3.1 </t>
  </si>
  <si>
    <t xml:space="preserve"> 14.2.1.3.2 </t>
  </si>
  <si>
    <t xml:space="preserve"> 103978 </t>
  </si>
  <si>
    <t>TUBO, PVC, SOLDÁVEL, DN 40MM, INSTALADO EM RAMAL DE DISTRIBUIÇÃO DE ÁGUA - FORNECIMENTO E INSTALAÇÃO. AF_06/2022</t>
  </si>
  <si>
    <t xml:space="preserve"> 14.2.1.3.3 </t>
  </si>
  <si>
    <t xml:space="preserve"> 14.2.1.4 </t>
  </si>
  <si>
    <t xml:space="preserve"> 103979 </t>
  </si>
  <si>
    <t>TUBO, PVC, SOLDÁVEL, DN 50MM, INSTALADO EM RAMAL DE DISTRIBUIÇÃO DE ÁGUA - FORNECIMENTO E INSTALAÇÃO. AF_06/2022</t>
  </si>
  <si>
    <t xml:space="preserve"> 14.2.1.5 </t>
  </si>
  <si>
    <t xml:space="preserve"> 14.2.1.6 </t>
  </si>
  <si>
    <t xml:space="preserve"> 14.2.1.7 </t>
  </si>
  <si>
    <t xml:space="preserve"> 94654 </t>
  </si>
  <si>
    <t>TUBO, PVC, SOLDÁVEL, DN 85 MM, INSTALADO EM RESERVAÇÃO DE ÁGUA DE EDIFICAÇÃO QUE POSSUA RESERVATÓRIO DE FIBRA/FIBROCIMENTO   FORNECIMENTO E INSTALAÇÃO. AF_06/2016</t>
  </si>
  <si>
    <t xml:space="preserve"> 14.2.2 </t>
  </si>
  <si>
    <t xml:space="preserve"> 14.2.2.1 </t>
  </si>
  <si>
    <t xml:space="preserve"> 1072 </t>
  </si>
  <si>
    <t xml:space="preserve"> 14.2.2.2 </t>
  </si>
  <si>
    <t xml:space="preserve"> 1076 </t>
  </si>
  <si>
    <t xml:space="preserve"> 14.2.2.3 </t>
  </si>
  <si>
    <t xml:space="preserve"> 1083 </t>
  </si>
  <si>
    <t xml:space="preserve"> 14.2.2.4 </t>
  </si>
  <si>
    <t xml:space="preserve"> 1084 </t>
  </si>
  <si>
    <t xml:space="preserve"> 14.2.2.5 </t>
  </si>
  <si>
    <t xml:space="preserve"> 1085 </t>
  </si>
  <si>
    <t xml:space="preserve"> 14.2.2.6 </t>
  </si>
  <si>
    <t xml:space="preserve"> 1086 </t>
  </si>
  <si>
    <t xml:space="preserve"> 14.2.2.7 </t>
  </si>
  <si>
    <t xml:space="preserve"> 1090 </t>
  </si>
  <si>
    <t xml:space="preserve"> 14.2.2.8 </t>
  </si>
  <si>
    <t xml:space="preserve"> 94705 </t>
  </si>
  <si>
    <t>ADAPTADOR COM FLANGE E ANEL DE VEDAÇÃO, PVC, SOLDÁVEL, DN 40 MM X 1 1/4 , INSTALADO EM RESERVAÇÃO DE ÁGUA DE EDIFICAÇÃO QUE POSSUA RESERVATÓRIO DE FIBRA/FIBROCIMENTO   FORNECIMENTO E INSTALAÇÃO. AF_06/2016</t>
  </si>
  <si>
    <t xml:space="preserve"> 14.2.2.9 </t>
  </si>
  <si>
    <t xml:space="preserve"> 94706 </t>
  </si>
  <si>
    <t>ADAPTADOR COM FLANGE E ANEL DE VEDAÇÃO, PVC, SOLDÁVEL, DN 50 MM X 1 1/2 , INSTALADO EM RESERVAÇÃO DE ÁGUA DE EDIFICAÇÃO QUE POSSUA RESERVATÓRIO DE FIBRA/FIBROCIMENTO   FORNECIMENTO E INSTALAÇÃO. AF_06/2016</t>
  </si>
  <si>
    <t xml:space="preserve"> 14.2.2.10 </t>
  </si>
  <si>
    <t xml:space="preserve"> 94707 </t>
  </si>
  <si>
    <t>ADAPTADOR COM FLANGE E ANEL DE VEDAÇÃO, PVC, SOLDÁVEL, DN 60 MM X 2 , INSTALADO EM RESERVAÇÃO DE ÁGUA DE EDIFICAÇÃO QUE POSSUA RESERVATÓRIO DE FIBRA/FIBROCIMENTO   FORNECIMENTO E INSTALAÇÃO. AF_06/2016</t>
  </si>
  <si>
    <t xml:space="preserve"> 14.2.2.11 </t>
  </si>
  <si>
    <t xml:space="preserve"> 94790 </t>
  </si>
  <si>
    <t>ADAPTADOR COM FLANGES LIVRES, PVC, SOLDÁVEL LONGO, DN 85 MM X 3 , INSTALADO EM RESERVAÇÃO DE ÁGUA DE EDIFICAÇÃO QUE POSSUA RESERVATÓRIO DE FIBRA/FIBROCIMENTO   FORNECIMENTO E INSTALAÇÃO. AF_06/2016</t>
  </si>
  <si>
    <t xml:space="preserve"> 14.2.2.12 </t>
  </si>
  <si>
    <t xml:space="preserve"> 89429 </t>
  </si>
  <si>
    <t>ADAPTADOR CURTO COM BOLSA E ROSCA PARA REGISTRO, PVC, SOLDÁVEL, DN 25MM X 3/4 , INSTALADO EM RAMAL DE DISTRIBUIÇÃO DE ÁGUA - FORNECIMENTO E INSTALAÇÃO. AF_06/2022</t>
  </si>
  <si>
    <t xml:space="preserve"> 14.2.2.13 </t>
  </si>
  <si>
    <t xml:space="preserve"> 89572 </t>
  </si>
  <si>
    <t>ADAPTADOR CURTO COM BOLSA E ROSCA PARA REGISTRO, PVC, SOLDÁVEL, DN 40MM X 1.1/4 , INSTALADO EM PRUMADA DE ÁGUA - FORNECIMENTO E INSTALAÇÃO. AF_06/2022</t>
  </si>
  <si>
    <t xml:space="preserve"> 14.2.2.14 </t>
  </si>
  <si>
    <t xml:space="preserve"> 14.2.2.15 </t>
  </si>
  <si>
    <t xml:space="preserve"> 89616 </t>
  </si>
  <si>
    <t>ADAPTADOR CURTO COM BOLSA E ROSCA PARA REGISTRO, PVC, SOLDÁVEL, DN 85MM X 3 , INSTALADO EM PRUMADA DE ÁGUA - FORNECIMENTO E INSTALAÇÃO. AF_06/2022</t>
  </si>
  <si>
    <t xml:space="preserve"> 14.2.2.16 </t>
  </si>
  <si>
    <t xml:space="preserve"> 00003496 </t>
  </si>
  <si>
    <t>JOELHO DE REDUCAO, PVC, ROSCAVEL, 90 GRAUS, 3/4" X 1/2", COR BRANCA, PARA AGUA FRIA PREDIAL</t>
  </si>
  <si>
    <t xml:space="preserve"> 14.2.2.17 </t>
  </si>
  <si>
    <t xml:space="preserve"> 00003498 </t>
  </si>
  <si>
    <t>JOELHO DE REDUCAO, PVC, ROSCAVEL, 90 GRAUS, 1" X 3/4", COR BRANCA, PARA AGUA FRIA PREDIAL</t>
  </si>
  <si>
    <t xml:space="preserve"> 14.2.2.18 </t>
  </si>
  <si>
    <t xml:space="preserve"> 89485 </t>
  </si>
  <si>
    <t>JOELHO 45 GRAUS, PVC, SOLDÁVEL, DN 25MM, INSTALADO EM PRUMADA DE ÁGUA - FORNECIMENTO E INSTALAÇÃO. AF_06/2022</t>
  </si>
  <si>
    <t xml:space="preserve"> 14.2.2.19 </t>
  </si>
  <si>
    <t xml:space="preserve"> 89493 </t>
  </si>
  <si>
    <t>JOELHO 45 GRAUS, PVC, SOLDÁVEL, DN 32MM, INSTALADO EM PRUMADA DE ÁGUA - FORNECIMENTO E INSTALAÇÃO. AF_06/2022</t>
  </si>
  <si>
    <t xml:space="preserve"> 14.2.2.20 </t>
  </si>
  <si>
    <t xml:space="preserve"> 89408 </t>
  </si>
  <si>
    <t>JOELHO 90 GRAUS, PVC, SOLDÁVEL, DN 25MM, INSTALADO EM RAMAL DE DISTRIBUIÇÃO DE ÁGUA - FORNECIMENTO E INSTALAÇÃO. AF_06/2022</t>
  </si>
  <si>
    <t xml:space="preserve"> 14.2.2.21 </t>
  </si>
  <si>
    <t xml:space="preserve"> 89413 </t>
  </si>
  <si>
    <t>JOELHO 90 GRAUS, PVC, SOLDÁVEL, DN 32MM, INSTALADO EM RAMAL DE DISTRIBUIÇÃO DE ÁGUA - FORNECIMENTO E INSTALAÇÃO. AF_06/2022</t>
  </si>
  <si>
    <t xml:space="preserve"> 14.2.2.22 </t>
  </si>
  <si>
    <t xml:space="preserve"> 14.2.2.23 </t>
  </si>
  <si>
    <t xml:space="preserve"> 103984 </t>
  </si>
  <si>
    <t>JOELHO 90 GRAUS, PVC, SOLDÁVEL, DN 50MM, INSTALADO EM RAMAL DE DISTRIBUIÇÃO DE ÁGUA - FORNECIMENTO E INSTALAÇÃO. AF_06/2022</t>
  </si>
  <si>
    <t xml:space="preserve"> 14.2.2.24 </t>
  </si>
  <si>
    <t xml:space="preserve"> 14.2.2.25 </t>
  </si>
  <si>
    <t xml:space="preserve"> 14.2.2.26 </t>
  </si>
  <si>
    <t xml:space="preserve"> 89521 </t>
  </si>
  <si>
    <t>JOELHO 90 GRAUS, PVC, SOLDÁVEL, DN 85MM, INSTALADO EM PRUMADA DE ÁGUA - FORNECIMENTO E INSTALAÇÃO. AF_06/2022</t>
  </si>
  <si>
    <t xml:space="preserve"> 14.2.2.27 </t>
  </si>
  <si>
    <t xml:space="preserve"> 90373 </t>
  </si>
  <si>
    <t>JOELHO 90 GRAUS COM BUCHA DE LATÃO, PVC, SOLDÁVEL, DN 25MM, X 1/2  INSTALADO EM RAMAL OU SUB-RAMAL DE ÁGUA - FORNECIMENTO E INSTALAÇÃO. AF_06/2022</t>
  </si>
  <si>
    <t xml:space="preserve"> 14.2.2.28 </t>
  </si>
  <si>
    <t xml:space="preserve"> 89366 </t>
  </si>
  <si>
    <t>JOELHO 90 GRAUS COM BUCHA DE LATÃO, PVC, SOLDÁVEL, DN 25MM, X 3/4  INSTALADO EM RAMAL OU SUB-RAMAL DE ÁGUA - FORNECIMENTO E INSTALAÇÃO. AF_06/2022</t>
  </si>
  <si>
    <t xml:space="preserve"> 14.2.2.29 </t>
  </si>
  <si>
    <t xml:space="preserve"> 89617 </t>
  </si>
  <si>
    <t>TE, PVC, SOLDÁVEL, DN 25MM, INSTALADO EM PRUMADA DE ÁGUA - FORNECIMENTO E INSTALAÇÃO. AF_06/2022</t>
  </si>
  <si>
    <t xml:space="preserve"> 14.2.2.30 </t>
  </si>
  <si>
    <t xml:space="preserve"> 89398 </t>
  </si>
  <si>
    <t>TE, PVC, SOLDÁVEL, DN 32MM, INSTALADO EM RAMAL OU SUB-RAMAL DE ÁGUA - FORNECIMENTO E INSTALAÇÃO. AF_06/2022</t>
  </si>
  <si>
    <t xml:space="preserve"> 14.2.2.31 </t>
  </si>
  <si>
    <t xml:space="preserve"> 104011 </t>
  </si>
  <si>
    <t>TE, PVC, SOLDÁVEL, DN 40MM, INSTALADO EM RAMAL DE DISTRIBUIÇÃO DE ÁGUA - FORNECIMENTO E INSTALAÇÃO. AF_06/2022</t>
  </si>
  <si>
    <t xml:space="preserve"> 14.2.2.32 </t>
  </si>
  <si>
    <t xml:space="preserve"> 104004 </t>
  </si>
  <si>
    <t>TE, PVC, SOLDÁVEL, DN 50MM, INSTALADO EM RAMAL DE DISTRIBUIÇÃO DE ÁGUA - FORNECIMENTO E INSTALAÇÃO. AF_06/2022</t>
  </si>
  <si>
    <t xml:space="preserve"> 14.2.2.33 </t>
  </si>
  <si>
    <t xml:space="preserve"> 89628 </t>
  </si>
  <si>
    <t>TE, PVC, SOLDÁVEL, DN 60MM, INSTALADO EM PRUMADA DE ÁGUA - FORNECIMENTO E INSTALAÇÃO. AF_06/2022</t>
  </si>
  <si>
    <t xml:space="preserve"> 14.2.2.34 </t>
  </si>
  <si>
    <t xml:space="preserve"> 89629 </t>
  </si>
  <si>
    <t>TE, PVC, SOLDÁVEL, DN 75MM, INSTALADO EM PRUMADA DE ÁGUA - FORNECIMENTO E INSTALAÇÃO. AF_06/2022</t>
  </si>
  <si>
    <t xml:space="preserve"> 14.2.2.35 </t>
  </si>
  <si>
    <t xml:space="preserve"> 89631 </t>
  </si>
  <si>
    <t>TE, PVC, SOLDÁVEL, DN 85MM, INSTALADO EM PRUMADA DE ÁGUA - FORNECIMENTO E INSTALAÇÃO. AF_06/2022</t>
  </si>
  <si>
    <t xml:space="preserve"> 14.2.2.36 </t>
  </si>
  <si>
    <t xml:space="preserve"> 89385 </t>
  </si>
  <si>
    <t>LUVA SOLDÁVEL E COM ROSCA, PVC, SOLDÁVEL, DN 25MM X 3/4 , INSTALADO EM RAMAL OU SUB-RAMAL DE ÁGUA - FORNECIMENTO E INSTALAÇÃO. AF_06/2022</t>
  </si>
  <si>
    <t xml:space="preserve"> 14.2.2.37 </t>
  </si>
  <si>
    <t xml:space="preserve"> 89424 </t>
  </si>
  <si>
    <t>LUVA, PVC, SOLDÁVEL, DN 25MM, INSTALADO EM RAMAL DE DISTRIBUIÇÃO DE ÁGUA - FORNECIMENTO E INSTALAÇÃO. AF_06/2022</t>
  </si>
  <si>
    <t xml:space="preserve"> 14.2.2.38 </t>
  </si>
  <si>
    <t xml:space="preserve"> 89431 </t>
  </si>
  <si>
    <t>LUVA, PVC, SOLDÁVEL, DN 32MM, INSTALADO EM RAMAL DE DISTRIBUIÇÃO DE ÁGUA - FORNECIMENTO E INSTALAÇÃO. AF_06/2022</t>
  </si>
  <si>
    <t xml:space="preserve"> 14.2.2.39 </t>
  </si>
  <si>
    <t xml:space="preserve"> 89558 </t>
  </si>
  <si>
    <t>LUVA, PVC, SOLDÁVEL, DN 40MM, INSTALADO EM PRUMADA DE ÁGUA - FORNECIMENTO E INSTALAÇÃO. AF_06/2022</t>
  </si>
  <si>
    <t xml:space="preserve"> 14.2.2.40 </t>
  </si>
  <si>
    <t xml:space="preserve"> 103995 </t>
  </si>
  <si>
    <t>LUVA, PVC, SOLDÁVEL, DN 50MM, INSTALADO EM RAMAL DE DISTRIBUIÇÃO DE ÁGUA - FORNECIMENTO E INSTALAÇÃO. AF_06/2022</t>
  </si>
  <si>
    <t xml:space="preserve"> 14.2.2.41 </t>
  </si>
  <si>
    <t xml:space="preserve"> 14.2.3 </t>
  </si>
  <si>
    <t xml:space="preserve"> 14.2.3.1 </t>
  </si>
  <si>
    <t xml:space="preserve"> CP-95728-011 </t>
  </si>
  <si>
    <t xml:space="preserve"> 14.2.3.2 </t>
  </si>
  <si>
    <t xml:space="preserve"> CP-95728-012 </t>
  </si>
  <si>
    <t xml:space="preserve"> 14.2.3.3 </t>
  </si>
  <si>
    <t xml:space="preserve"> CP-95728-013 </t>
  </si>
  <si>
    <t xml:space="preserve"> 14.2.3.4 </t>
  </si>
  <si>
    <t xml:space="preserve"> CP-95728-006 </t>
  </si>
  <si>
    <t xml:space="preserve"> 14.2.3.5 </t>
  </si>
  <si>
    <t xml:space="preserve"> CP-95728-014 </t>
  </si>
  <si>
    <t xml:space="preserve"> 14.2.3.6 </t>
  </si>
  <si>
    <t xml:space="preserve"> CP-95728-016 </t>
  </si>
  <si>
    <t xml:space="preserve"> 14.2.3.7 </t>
  </si>
  <si>
    <t xml:space="preserve"> CP-95728-003 </t>
  </si>
  <si>
    <t xml:space="preserve"> 14.2.3.8 </t>
  </si>
  <si>
    <t xml:space="preserve"> 86888 </t>
  </si>
  <si>
    <t>VASO SANITÁRIO SIFONADO COM CAIXA ACOPLADA LOUÇA BRANCA - FORNECIMENTO E INSTALAÇÃO. AF_01/2020</t>
  </si>
  <si>
    <t xml:space="preserve"> 14.2.3.9 </t>
  </si>
  <si>
    <t xml:space="preserve"> 100849 </t>
  </si>
  <si>
    <t>ASSENTO SANITÁRIO CONVENCIONAL - FORNECIMENTO E INSTALACAO. AF_01/2020</t>
  </si>
  <si>
    <t xml:space="preserve"> 14.2.3.10 </t>
  </si>
  <si>
    <t xml:space="preserve"> CP-95728-017 </t>
  </si>
  <si>
    <t xml:space="preserve"> 14.2.3.11 </t>
  </si>
  <si>
    <t xml:space="preserve"> 89987 </t>
  </si>
  <si>
    <t>REGISTRO DE GAVETA BRUTO, LATÃO, ROSCÁVEL, 3/4", COM ACABAMENTO E CANOPLA CROMADOS - FORNECIMENTO E INSTALAÇÃO. AF_08/2021</t>
  </si>
  <si>
    <t xml:space="preserve"> 14.2.3.12 </t>
  </si>
  <si>
    <t xml:space="preserve"> 94793 </t>
  </si>
  <si>
    <t>REGISTRO DE GAVETA BRUTO, LATÃO, ROSCÁVEL, 1 1/4", COM ACABAMENTO E CANOPLA CROMADOS - FORNECIMENTO E INSTALAÇÃO. AF_08/2021</t>
  </si>
  <si>
    <t xml:space="preserve"> 14.2.3.13 </t>
  </si>
  <si>
    <t xml:space="preserve"> 14.2.3.14 </t>
  </si>
  <si>
    <t xml:space="preserve"> 94500 </t>
  </si>
  <si>
    <t>REGISTRO DE GAVETA BRUTO, LATÃO, ROSCÁVEL, 3" - FORNECIMENTO E INSTALAÇÃO. AF_08/2021</t>
  </si>
  <si>
    <t xml:space="preserve"> 14.2.3.15 </t>
  </si>
  <si>
    <t xml:space="preserve"> 89985 </t>
  </si>
  <si>
    <t>REGISTRO DE PRESSÃO BRUTO, LATÃO, ROSCÁVEL, 3/4", COM ACABAMENTO E CANOPLA CROMADOS - FORNECIMENTO E INSTALAÇÃO. AF_08/2021</t>
  </si>
  <si>
    <t xml:space="preserve"> 14.2.3.16 </t>
  </si>
  <si>
    <t xml:space="preserve"> 86886 </t>
  </si>
  <si>
    <t>ENGATE FLEXÍVEL EM INOX, 1/2  X 30CM - FORNECIMENTO E INSTALAÇÃO. AF_01/2020</t>
  </si>
  <si>
    <t xml:space="preserve"> 14.2.3.17 </t>
  </si>
  <si>
    <t xml:space="preserve"> 86884 </t>
  </si>
  <si>
    <t>ENGATE FLEXÍVEL EM PLÁSTICO BRANCO, 1/2 X 30CM - FORNECIMENTO E INSTALAÇÃO. AF_01/2020</t>
  </si>
  <si>
    <t xml:space="preserve"> 14.2.3.18 </t>
  </si>
  <si>
    <t xml:space="preserve"> 95544 </t>
  </si>
  <si>
    <t>PAPELEIRA DE PAREDE EM METAL CROMADO SEM TAMPA, INCLUSO FIXAÇÃO. AF_01/2020</t>
  </si>
  <si>
    <t xml:space="preserve"> 14.2.3.19 </t>
  </si>
  <si>
    <t xml:space="preserve"> 95542 </t>
  </si>
  <si>
    <t>PORTA TOALHA ROSTO EM METAL CROMADO, TIPO ARGOLA, INCLUSO FIXAÇÃO. AF_01/2020</t>
  </si>
  <si>
    <t xml:space="preserve"> 14.2.3.20 </t>
  </si>
  <si>
    <t xml:space="preserve"> 95547 </t>
  </si>
  <si>
    <t>SABONETEIRA PLASTICA TIPO DISPENSER PARA SABONETE LIQUIDO COM RESERVATORIO 800 A 1500 ML, INCLUSO FIXAÇÃO. AF_01/2020</t>
  </si>
  <si>
    <t xml:space="preserve"> 14.2.3.21 </t>
  </si>
  <si>
    <t xml:space="preserve"> 86901 </t>
  </si>
  <si>
    <t>CUBA DE EMBUTIR OVAL EM LOUÇA BRANCA, 35 X 50CM OU EQUIVALENTE - FORNECIMENTO E INSTALAÇÃO. AF_01/2020</t>
  </si>
  <si>
    <t xml:space="preserve"> 14.2.3.22 </t>
  </si>
  <si>
    <t xml:space="preserve"> CP-95728-008 </t>
  </si>
  <si>
    <t xml:space="preserve"> 14.2.3.23 </t>
  </si>
  <si>
    <t xml:space="preserve"> 102617 </t>
  </si>
  <si>
    <t>CAIXA D´ÁGUA EM POLIÉSTER REFORÇADO COM FIBRA DE VIDRO, 5000 LITROS - FORNECIMENTO E INSTALAÇÃO. AF_06/2021</t>
  </si>
  <si>
    <t xml:space="preserve"> 14.3 </t>
  </si>
  <si>
    <t xml:space="preserve"> 14.3.1 </t>
  </si>
  <si>
    <t xml:space="preserve"> 89865 </t>
  </si>
  <si>
    <t>TUBO, PVC, SOLDÁVEL, DN 25MM, INSTALADO EM DRENO DE AR-CONDICIONADO - FORNECIMENTO E INSTALAÇÃO. AF_08/2022</t>
  </si>
  <si>
    <t xml:space="preserve"> 14.3.2 </t>
  </si>
  <si>
    <t xml:space="preserve"> 104316 </t>
  </si>
  <si>
    <t>TUBO, PVC, SOLDÁVEL, DN 32 MM, INSTALADO EM DRENO DE AR CONDICIONADO - FORNECIMENTO E INSTALAÇÃO. AF_08/2022</t>
  </si>
  <si>
    <t xml:space="preserve"> 14.3.3 </t>
  </si>
  <si>
    <t xml:space="preserve"> 14.3.3.1 </t>
  </si>
  <si>
    <t xml:space="preserve"> 14.3.3.2 </t>
  </si>
  <si>
    <t xml:space="preserve"> 89508 </t>
  </si>
  <si>
    <t>TUBO PVC, SÉRIE R, ÁGUA PLUVIAL, DN 40 MM, FORNECIDO E INSTALADO EM RAMAL DE ENCAMINHAMENTO. AF_06/2022</t>
  </si>
  <si>
    <t xml:space="preserve"> 14.3.3.3 </t>
  </si>
  <si>
    <t xml:space="preserve"> 14.3.4 </t>
  </si>
  <si>
    <t xml:space="preserve"> 14.3.4.1 </t>
  </si>
  <si>
    <t xml:space="preserve"> 14.3.4.2 </t>
  </si>
  <si>
    <t xml:space="preserve"> 89509 </t>
  </si>
  <si>
    <t>TUBO PVC, SÉRIE R, ÁGUA PLUVIAL, DN 50 MM, FORNECIDO E INSTALADO EM RAMAL DE ENCAMINHAMENTO. AF_06/2022</t>
  </si>
  <si>
    <t xml:space="preserve"> 14.3.4.3 </t>
  </si>
  <si>
    <t xml:space="preserve"> 14.3.5 </t>
  </si>
  <si>
    <t xml:space="preserve"> 14.3.5.1 </t>
  </si>
  <si>
    <t xml:space="preserve"> 14.3.5.2 </t>
  </si>
  <si>
    <t xml:space="preserve"> 89511 </t>
  </si>
  <si>
    <t>TUBO PVC, SÉRIE R, ÁGUA PLUVIAL, DN 75 MM, FORNECIDO E INSTALADO EM RAMAL DE ENCAMINHAMENTO. AF_06/2022</t>
  </si>
  <si>
    <t xml:space="preserve"> 14.3.5.3 </t>
  </si>
  <si>
    <t xml:space="preserve"> 14.3.5.4 </t>
  </si>
  <si>
    <t xml:space="preserve"> 14.3.6 </t>
  </si>
  <si>
    <t xml:space="preserve"> 14.3.6.1 </t>
  </si>
  <si>
    <t xml:space="preserve"> 14.3.6.2 </t>
  </si>
  <si>
    <t xml:space="preserve"> 89512 </t>
  </si>
  <si>
    <t>TUBO PVC, SÉRIE R, ÁGUA PLUVIAL, DN 100 MM, FORNECIDO E INSTALADO EM RAMAL DE ENCAMINHAMENTO. AF_06/2022</t>
  </si>
  <si>
    <t xml:space="preserve"> 14.3.6.3 </t>
  </si>
  <si>
    <t xml:space="preserve"> 14.3.6.4 </t>
  </si>
  <si>
    <t xml:space="preserve"> 14.3.7 </t>
  </si>
  <si>
    <t xml:space="preserve"> 14.3.7.1 </t>
  </si>
  <si>
    <t xml:space="preserve"> 14.3.7.2 </t>
  </si>
  <si>
    <t xml:space="preserve"> 89580 </t>
  </si>
  <si>
    <t>TUBO PVC, SÉRIE R, ÁGUA PLUVIAL, DN 150 MM, FORNECIDO E INSTALADO EM CONDUTORES VERTICAIS DE ÁGUAS PLUVIAIS. AF_06/2022</t>
  </si>
  <si>
    <t xml:space="preserve"> 14.3.7.3 </t>
  </si>
  <si>
    <t xml:space="preserve"> 14.3.7.4 </t>
  </si>
  <si>
    <t xml:space="preserve"> 14.3.8 </t>
  </si>
  <si>
    <t xml:space="preserve"> 14.3.8.1 </t>
  </si>
  <si>
    <t xml:space="preserve"> 14.3.8.2 </t>
  </si>
  <si>
    <t xml:space="preserve"> 8473 </t>
  </si>
  <si>
    <t xml:space="preserve"> 14.3.8.3 </t>
  </si>
  <si>
    <t xml:space="preserve"> 14.3.9 </t>
  </si>
  <si>
    <t xml:space="preserve"> 14.3.9.1 </t>
  </si>
  <si>
    <t xml:space="preserve"> 14.3.9.2 </t>
  </si>
  <si>
    <t xml:space="preserve"> 054066 </t>
  </si>
  <si>
    <t xml:space="preserve"> 14.3.9.3 </t>
  </si>
  <si>
    <t xml:space="preserve"> 14.3.10 </t>
  </si>
  <si>
    <t xml:space="preserve"> 14.3.10.1 </t>
  </si>
  <si>
    <t xml:space="preserve"> 1619 </t>
  </si>
  <si>
    <t xml:space="preserve"> 14.3.10.2 </t>
  </si>
  <si>
    <t xml:space="preserve"> 1621 </t>
  </si>
  <si>
    <t xml:space="preserve"> 14.3.10.3 </t>
  </si>
  <si>
    <t xml:space="preserve"> 00001844 </t>
  </si>
  <si>
    <t>CURVA LONGA PVC, PB, JE, 45 GRAUS, DN 150 MM, PARA REDE COLETORA ESGOTO</t>
  </si>
  <si>
    <t xml:space="preserve"> 14.3.10.4 </t>
  </si>
  <si>
    <t xml:space="preserve"> 89742 </t>
  </si>
  <si>
    <t>CURVA CURTA 90 GRAUS, PVC, SERIE NORMAL, ESGOTO PREDIAL, DN 75 MM, JUNTA ELÁSTICA, FORNECIDO E INSTALADO EM RAMAL DE DESCARGA OU RAMAL DE ESGOTO SANITÁRIO. AF_08/2022</t>
  </si>
  <si>
    <t xml:space="preserve"> 14.3.10.5 </t>
  </si>
  <si>
    <t xml:space="preserve"> 89748 </t>
  </si>
  <si>
    <t>CURVA CURTA 90 GRAUS, PVC, SERIE NORMAL, ESGOTO PREDIAL, DN 100 MM, JUNTA ELÁSTICA, FORNECIDO E INSTALADO EM RAMAL DE DESCARGA OU RAMAL DE ESGOTO SANITÁRIO. AF_08/2022</t>
  </si>
  <si>
    <t xml:space="preserve"> 14.3.10.6 </t>
  </si>
  <si>
    <t xml:space="preserve"> 89750 </t>
  </si>
  <si>
    <t>CURVA LONGA 90 GRAUS, PVC, SERIE NORMAL, ESGOTO PREDIAL, DN 100 MM, JUNTA ELÁSTICA, FORNECIDO E INSTALADO EM RAMAL DE DESCARGA OU RAMAL DE ESGOTO SANITÁRIO. AF_08/2022</t>
  </si>
  <si>
    <t xml:space="preserve"> 14.3.10.7 </t>
  </si>
  <si>
    <t xml:space="preserve"> 10696 </t>
  </si>
  <si>
    <t xml:space="preserve"> 14.3.10.8 </t>
  </si>
  <si>
    <t xml:space="preserve"> 89529 </t>
  </si>
  <si>
    <t>JOELHO 90 GRAUS, PVC, SERIE R, ÁGUA PLUVIAL, DN 100 MM, JUNTA ELÁSTICA, FORNECIDO E INSTALADO EM RAMAL DE ENCAMINHAMENTO. AF_06/2022</t>
  </si>
  <si>
    <t xml:space="preserve"> 14.3.10.9 </t>
  </si>
  <si>
    <t xml:space="preserve"> 89567 </t>
  </si>
  <si>
    <t>JUNÇÃO SIMPLES, PVC, SERIE R, ÁGUA PLUVIAL, DN 100 X 100 MM, JUNTA ELÁSTICA, FORNECIDO E INSTALADO EM RAMAL DE ENCAMINHAMENTO. AF_06/2022</t>
  </si>
  <si>
    <t xml:space="preserve"> 14.3.10.10 </t>
  </si>
  <si>
    <t xml:space="preserve"> 104174 </t>
  </si>
  <si>
    <t>JUNÇÃO SIMPLES, PVC, SERIE R, ÁGUA PLUVIAL, DN 150 X 100 MM, JUNTA ELÁSTICA, FORNECIDO E INSTALADO EM RAMAL DE ENCAMINHAMENTO. AF_06/2022</t>
  </si>
  <si>
    <t xml:space="preserve"> 14.3.10.11 </t>
  </si>
  <si>
    <t xml:space="preserve"> 104176 </t>
  </si>
  <si>
    <t>JUNÇÃO SIMPLES, PVC, SERIE R, ÁGUA PLUVIAL, DN 150 X 150 MM, JUNTA ELÁSTICA, FORNECIDO E INSTALADO EM RAMAL DE ENCAMINHAMENTO. AF_06/2022</t>
  </si>
  <si>
    <t xml:space="preserve"> 14.3.10.12 </t>
  </si>
  <si>
    <t xml:space="preserve"> 89671 </t>
  </si>
  <si>
    <t>LUVA DE CORRER, PVC, SERIE R, ÁGUA PLUVIAL, DN 100 MM, JUNTA ELÁSTICA, FORNECIDO E INSTALADO EM CONDUTORES VERTICAIS DE ÁGUAS PLUVIAIS. AF_06/2022</t>
  </si>
  <si>
    <t xml:space="preserve"> 14.3.10.13 </t>
  </si>
  <si>
    <t xml:space="preserve"> 89679 </t>
  </si>
  <si>
    <t>LUVA DE CORRER, PVC, SERIE R, ÁGUA PLUVIAL, DN 150 MM, JUNTA ELÁSTICA, FORNECIDO E INSTALADO EM CONDUTORES VERTICAIS DE ÁGUAS PLUVIAIS. AF_06/2022</t>
  </si>
  <si>
    <t xml:space="preserve"> 14.3.10.14 </t>
  </si>
  <si>
    <t xml:space="preserve"> 14.3.10.15 </t>
  </si>
  <si>
    <t xml:space="preserve"> 89681 </t>
  </si>
  <si>
    <t>REDUÇÃO EXCÊNTRICA, PVC, SERIE R, ÁGUA PLUVIAL, DN 150 X 100 MM, JUNTA ELÁSTICA, FORNECIDO E INSTALADO EM CONDUTORES VERTICAIS DE ÁGUAS PLUVIAIS. AF_06/2022</t>
  </si>
  <si>
    <t xml:space="preserve"> 14.3.10.16 </t>
  </si>
  <si>
    <t xml:space="preserve"> 89704 </t>
  </si>
  <si>
    <t>TÊ, PVC, SERIE R, ÁGUA PLUVIAL, DN 150 X 100 MM, JUNTA ELÁSTICA, FORNECIDO E INSTALADO EM CONDUTORES VERTICAIS DE ÁGUAS PLUVIAIS. AF_06/2022</t>
  </si>
  <si>
    <t xml:space="preserve"> 14.3.10.17 </t>
  </si>
  <si>
    <t xml:space="preserve"> 00007070 </t>
  </si>
  <si>
    <t>TE, PVC, 90 GRAUS, BBB, JE, DN 200 MM, PARA REDE COLETORA ESGOTO</t>
  </si>
  <si>
    <t xml:space="preserve"> 14.3.11 </t>
  </si>
  <si>
    <t xml:space="preserve"> 14.3.11.1 </t>
  </si>
  <si>
    <t xml:space="preserve"> C0443 </t>
  </si>
  <si>
    <t>BOMBA CENTRÍFUGA DE 1 CV, INCLUSIVE MAT.DE SUCÇÃO</t>
  </si>
  <si>
    <t xml:space="preserve"> 14.3.11.2 </t>
  </si>
  <si>
    <t xml:space="preserve"> 1701 </t>
  </si>
  <si>
    <t xml:space="preserve"> 14.3.11.3 </t>
  </si>
  <si>
    <t xml:space="preserve"> 4283 </t>
  </si>
  <si>
    <t xml:space="preserve"> 14.3.11.4 </t>
  </si>
  <si>
    <t xml:space="preserve"> 99253 </t>
  </si>
  <si>
    <t>CAIXA ENTERRADA HIDRÁULICA RETANGULAR EM ALVENARIA COM TIJOLOS CERÂMICOS MACIÇOS, DIMENSÕES INTERNAS: 0,6X0,6X0,6 M PARA REDE DE DRENAGEM. AF_12/2020</t>
  </si>
  <si>
    <t xml:space="preserve"> 14.4 </t>
  </si>
  <si>
    <t>DRENO DE AR CONDICIONADO</t>
  </si>
  <si>
    <t xml:space="preserve"> 14.4.1 </t>
  </si>
  <si>
    <t xml:space="preserve"> 14.4.1.1 </t>
  </si>
  <si>
    <t xml:space="preserve"> 14.4.1.2 </t>
  </si>
  <si>
    <t xml:space="preserve"> 89711 </t>
  </si>
  <si>
    <t>TUBO PVC, SERIE NORMAL, ESGOTO PREDIAL, DN 40 MM, FORNECIDO E INSTALADO EM RAMAL DE DESCARGA OU RAMAL DE ESGOTO SANITÁRIO. AF_08/2022</t>
  </si>
  <si>
    <t xml:space="preserve"> 14.4.1.3 </t>
  </si>
  <si>
    <t xml:space="preserve"> 14.4.1.4 </t>
  </si>
  <si>
    <t xml:space="preserve"> 14.4.2 </t>
  </si>
  <si>
    <t xml:space="preserve"> 14.4.2.1 </t>
  </si>
  <si>
    <t xml:space="preserve"> 14.4.2.2 </t>
  </si>
  <si>
    <t xml:space="preserve"> 89712 </t>
  </si>
  <si>
    <t>TUBO PVC, SERIE NORMAL, ESGOTO PREDIAL, DN 50 MM, FORNECIDO E INSTALADO EM RAMAL DE DESCARGA OU RAMAL DE ESGOTO SANITÁRIO. AF_08/2022</t>
  </si>
  <si>
    <t xml:space="preserve"> 14.4.2.3 </t>
  </si>
  <si>
    <t xml:space="preserve"> 14.4.2.4 </t>
  </si>
  <si>
    <t xml:space="preserve"> 14.4.3 </t>
  </si>
  <si>
    <t xml:space="preserve"> 104341 </t>
  </si>
  <si>
    <t>BUCHA DE REDUÇÃO LONGA, PVC, SÉRIE NORMAL, ESGOTO PREDIAL, DN 50 X 40 MM, JUNTA SOLDÁVEL E ELÁSTICA, FORNECIDO E INSTALADO EM RAMAL DE DESCARGA OU RAMAL DE ESGOTO SANITÁRIO. AF_08/2022</t>
  </si>
  <si>
    <t xml:space="preserve"> 14.4.4 </t>
  </si>
  <si>
    <t xml:space="preserve"> CP-101511-12 </t>
  </si>
  <si>
    <t xml:space="preserve"> 14.4.5 </t>
  </si>
  <si>
    <t xml:space="preserve"> 1543 </t>
  </si>
  <si>
    <t xml:space="preserve"> 14.4.6 </t>
  </si>
  <si>
    <t xml:space="preserve"> 89728 </t>
  </si>
  <si>
    <t>CURVA CURTA 90 GRAUS, PVC, SERIE NORMAL, ESGOTO PREDIAL, DN 40 MM, JUNTA SOLDÁVEL, FORNECIDO E INSTALADO EM RAMAL DE DESCARGA OU RAMAL DE ESGOTO SANITÁRIO. AF_08/2022</t>
  </si>
  <si>
    <t xml:space="preserve"> 14.4.7 </t>
  </si>
  <si>
    <t xml:space="preserve"> 89733 </t>
  </si>
  <si>
    <t>CURVA CURTA 90 GRAUS, PVC, SERIE NORMAL, ESGOTO PREDIAL, DN 50 MM, JUNTA ELÁSTICA, FORNECIDO E INSTALADO EM RAMAL DE DESCARGA OU RAMAL DE ESGOTO SANITÁRIO. AF_08/2022</t>
  </si>
  <si>
    <t xml:space="preserve"> 14.4.8 </t>
  </si>
  <si>
    <t xml:space="preserve"> 89726 </t>
  </si>
  <si>
    <t>JOELHO 45 GRAUS, PVC, SERIE NORMAL, ESGOTO PREDIAL, DN 40 MM, JUNTA SOLDÁVEL, FORNECIDO E INSTALADO EM RAMAL DE DESCARGA OU RAMAL DE ESGOTO SANITÁRIO. AF_08/2022</t>
  </si>
  <si>
    <t xml:space="preserve"> 14.4.9 </t>
  </si>
  <si>
    <t xml:space="preserve"> 89724 </t>
  </si>
  <si>
    <t>JOELHO 90 GRAUS, PVC, SERIE NORMAL, ESGOTO PREDIAL, DN 40 MM, JUNTA SOLDÁVEL, FORNECIDO E INSTALADO EM RAMAL DE DESCARGA OU RAMAL DE ESGOTO SANITÁRIO. AF_08/2022</t>
  </si>
  <si>
    <t xml:space="preserve"> 14.4.10 </t>
  </si>
  <si>
    <t xml:space="preserve"> 89731 </t>
  </si>
  <si>
    <t>JOELHO 90 GRAUS, PVC, SERIE NORMAL, ESGOTO PREDIAL, DN 50 MM, JUNTA ELÁSTICA, FORNECIDO E INSTALADO EM RAMAL DE DESCARGA OU RAMAL DE ESGOTO SANITÁRIO. AF_08/2022</t>
  </si>
  <si>
    <t xml:space="preserve"> 14.4.11 </t>
  </si>
  <si>
    <t xml:space="preserve"> 89783 </t>
  </si>
  <si>
    <t>JUNÇÃO SIMPLES, PVC, SERIE NORMAL, ESGOTO PREDIAL, DN 40 MM, JUNTA SOLDÁVEL, FORNECIDO E INSTALADO EM RAMAL DE DESCARGA OU RAMAL DE ESGOTO SANITÁRIO. AF_08/2022</t>
  </si>
  <si>
    <t xml:space="preserve"> 14.4.12 </t>
  </si>
  <si>
    <t xml:space="preserve"> 1562 </t>
  </si>
  <si>
    <t xml:space="preserve"> 14.4.13 </t>
  </si>
  <si>
    <t xml:space="preserve"> 1687 </t>
  </si>
  <si>
    <t xml:space="preserve"> 14.4.14 </t>
  </si>
  <si>
    <t xml:space="preserve"> 89754 </t>
  </si>
  <si>
    <t>LUVA DE CORRER, PVC, SERIE NORMAL, ESGOTO PREDIAL, DN 50 MM, JUNTA ELÁSTICA, FORNECIDO E INSTALADO EM RAMAL DE DESCARGA OU RAMAL DE ESGOTO SANITÁRIO. AF_08/2022</t>
  </si>
  <si>
    <t xml:space="preserve"> 14.4.15 </t>
  </si>
  <si>
    <t xml:space="preserve"> 89753 </t>
  </si>
  <si>
    <t>LUVA SIMPLES, PVC, SERIE NORMAL, ESGOTO PREDIAL, DN 50 MM, JUNTA ELÁSTICA, FORNECIDO E INSTALADO EM RAMAL DE DESCARGA OU RAMAL DE ESGOTO SANITÁRIO. AF_08/2022</t>
  </si>
  <si>
    <t xml:space="preserve"> 14.4.16 </t>
  </si>
  <si>
    <t xml:space="preserve"> 89623 </t>
  </si>
  <si>
    <t>TE, PVC, SOLDÁVEL, DN 40MM, INSTALADO EM PRUMADA DE ÁGUA - FORNECIMENTO E INSTALAÇÃO. AF_06/2022</t>
  </si>
  <si>
    <t xml:space="preserve"> 14.4.17 </t>
  </si>
  <si>
    <t xml:space="preserve"> 89625 </t>
  </si>
  <si>
    <t>TE, PVC, SOLDÁVEL, DN 50MM, INSTALADO EM PRUMADA DE ÁGUA - FORNECIMENTO E INSTALAÇÃO. AF_06/2022</t>
  </si>
  <si>
    <t xml:space="preserve"> 14.5 </t>
  </si>
  <si>
    <t xml:space="preserve"> 14.5.1 </t>
  </si>
  <si>
    <t xml:space="preserve"> 14.5.1.1 </t>
  </si>
  <si>
    <t xml:space="preserve"> 14.5.1.2 </t>
  </si>
  <si>
    <t xml:space="preserve"> 14.5.1.3 </t>
  </si>
  <si>
    <t xml:space="preserve"> 14.5.1.4 </t>
  </si>
  <si>
    <t xml:space="preserve"> 14.5.2 </t>
  </si>
  <si>
    <t xml:space="preserve"> 14.5.2.1 </t>
  </si>
  <si>
    <t xml:space="preserve"> 14.5.2.2 </t>
  </si>
  <si>
    <t xml:space="preserve"> 14.5.2.3 </t>
  </si>
  <si>
    <t xml:space="preserve"> 14.5.2.4 </t>
  </si>
  <si>
    <t xml:space="preserve"> 14.5.3 </t>
  </si>
  <si>
    <t xml:space="preserve"> 14.5.3.1 </t>
  </si>
  <si>
    <t xml:space="preserve"> 14.5.3.2 </t>
  </si>
  <si>
    <t xml:space="preserve"> 89714 </t>
  </si>
  <si>
    <t>TUBO PVC, SERIE NORMAL, ESGOTO PREDIAL, DN 100 MM, FORNECIDO E INSTALADO EM RAMAL DE DESCARGA OU RAMAL DE ESGOTO SANITÁRIO. AF_08/2022</t>
  </si>
  <si>
    <t xml:space="preserve"> 14.5.3.3 </t>
  </si>
  <si>
    <t xml:space="preserve"> 14.5.3.4 </t>
  </si>
  <si>
    <t xml:space="preserve"> 14.5.4 </t>
  </si>
  <si>
    <t xml:space="preserve"> 14.5.4.1 </t>
  </si>
  <si>
    <t xml:space="preserve"> 14.5.4.2 </t>
  </si>
  <si>
    <t xml:space="preserve"> 89849 </t>
  </si>
  <si>
    <t>TUBO PVC, SERIE NORMAL, ESGOTO PREDIAL, DN 150 MM, FORNECIDO E INSTALADO EM SUBCOLETOR AÉREO DE ESGOTO SANITÁRIO. AF_08/2022</t>
  </si>
  <si>
    <t xml:space="preserve"> 14.5.4.3 </t>
  </si>
  <si>
    <t xml:space="preserve"> 14.5.5 </t>
  </si>
  <si>
    <t xml:space="preserve"> 14.5.5.1 </t>
  </si>
  <si>
    <t xml:space="preserve"> 14.5.5.2 </t>
  </si>
  <si>
    <t xml:space="preserve"> CP-8024-07 </t>
  </si>
  <si>
    <t xml:space="preserve"> 14.5.5.3 </t>
  </si>
  <si>
    <t xml:space="preserve"> 14.5.5.4 </t>
  </si>
  <si>
    <t xml:space="preserve"> 1545 </t>
  </si>
  <si>
    <t xml:space="preserve"> 14.5.5.5 </t>
  </si>
  <si>
    <t xml:space="preserve"> 104065 </t>
  </si>
  <si>
    <t>CURVA LONGA, 45 GRAUS, PVC OCRE, JUNTA ELÁSTICA, DN 150 MM, PARA COLETOR PREDIAL DE ESGOTO. AF_06/2022</t>
  </si>
  <si>
    <t xml:space="preserve"> 14.5.5.6 </t>
  </si>
  <si>
    <t xml:space="preserve"> 14.5.5.7 </t>
  </si>
  <si>
    <t xml:space="preserve"> 14.5.5.8 </t>
  </si>
  <si>
    <t xml:space="preserve"> 14.5.5.9 </t>
  </si>
  <si>
    <t xml:space="preserve"> 89732 </t>
  </si>
  <si>
    <t>JOELHO 45 GRAUS, PVC, SERIE NORMAL, ESGOTO PREDIAL, DN 50 MM, JUNTA ELÁSTICA, FORNECIDO E INSTALADO EM RAMAL DE DESCARGA OU RAMAL DE ESGOTO SANITÁRIO. AF_08/2022</t>
  </si>
  <si>
    <t xml:space="preserve"> 14.5.5.10 </t>
  </si>
  <si>
    <t xml:space="preserve"> 89746 </t>
  </si>
  <si>
    <t>JOELHO 45 GRAUS, PVC, SERIE NORMAL, ESGOTO PREDIAL, DN 100 MM, JUNTA ELÁSTICA, FORNECIDO E INSTALADO EM RAMAL DE DESCARGA OU RAMAL DE ESGOTO SANITÁRIO. AF_08/2022</t>
  </si>
  <si>
    <t xml:space="preserve"> 14.5.5.11 </t>
  </si>
  <si>
    <t xml:space="preserve"> 14.5.5.12 </t>
  </si>
  <si>
    <t xml:space="preserve"> 14.5.5.13 </t>
  </si>
  <si>
    <t xml:space="preserve"> 89744 </t>
  </si>
  <si>
    <t>JOELHO 90 GRAUS, PVC, SERIE NORMAL, ESGOTO PREDIAL, DN 100 MM, JUNTA ELÁSTICA, FORNECIDO E INSTALADO EM RAMAL DE DESCARGA OU RAMAL DE ESGOTO SANITÁRIO. AF_08/2022</t>
  </si>
  <si>
    <t xml:space="preserve"> 14.5.5.14 </t>
  </si>
  <si>
    <t xml:space="preserve"> 00010835 </t>
  </si>
  <si>
    <t>JOELHO PVC, COM BOLSA E ANEL, 90 GRAUS, DN 40 X *38* MM, SERIE NORMAL, PARA ESGOTO PREDIAL</t>
  </si>
  <si>
    <t xml:space="preserve"> 14.5.5.15 </t>
  </si>
  <si>
    <t xml:space="preserve"> 104343 </t>
  </si>
  <si>
    <t>JUNÇÃO DE REDUÇÃO INVERTIDA, PVC, SÉRIE NORMAL, ESGOTO PREDIAL, DN 75 X 50 MM, JUNTA ELÁSTICA, FORNECIDO E INSTALADO EM RAMAL DE DESCARGA OU RAMAL DE ESGOTO SANITÁRIO. AF_08/2022</t>
  </si>
  <si>
    <t xml:space="preserve"> 14.5.5.16 </t>
  </si>
  <si>
    <t xml:space="preserve"> 14.5.5.17 </t>
  </si>
  <si>
    <t xml:space="preserve"> 89785 </t>
  </si>
  <si>
    <t>JUNÇÃO SIMPLES, PVC, SERIE NORMAL, ESGOTO PREDIAL, DN 50 X 50 MM, JUNTA ELÁSTICA, FORNECIDO E INSTALADO EM RAMAL DE DESCARGA OU RAMAL DE ESGOTO SANITÁRIO. AF_08/2022</t>
  </si>
  <si>
    <t xml:space="preserve"> 14.5.5.18 </t>
  </si>
  <si>
    <t xml:space="preserve"> 14.5.5.19 </t>
  </si>
  <si>
    <t xml:space="preserve"> 89797 </t>
  </si>
  <si>
    <t>JUNÇÃO SIMPLES, PVC, SERIE NORMAL, ESGOTO PREDIAL, DN 100 X 100 MM, JUNTA ELÁSTICA, FORNECIDO E INSTALADO EM RAMAL DE DESCARGA OU RAMAL DE ESGOTO SANITÁRIO. AF_08/2022</t>
  </si>
  <si>
    <t xml:space="preserve"> 14.5.5.20 </t>
  </si>
  <si>
    <t xml:space="preserve"> 104344 </t>
  </si>
  <si>
    <t>TE, PVC, SÉRIE NORMAL, ESGOTO PREDIAL, DN 100 X 50 MM, JUNTA ELÁSTICA, FORNECIDO E INSTALADO EM RAMAL DE DESCARGA OU RAMAL DE ESGOTO SANITÁRIO. AF_08/2022</t>
  </si>
  <si>
    <t xml:space="preserve"> 14.5.5.21 </t>
  </si>
  <si>
    <t xml:space="preserve"> 89860 </t>
  </si>
  <si>
    <t>TE, PVC, SERIE NORMAL, ESGOTO PREDIAL, DN 100 X 100 MM, JUNTA ELÁSTICA, FORNECIDO E INSTALADO EM SUBCOLETOR AÉREO DE ESGOTO SANITÁRIO. AF_08/2022</t>
  </si>
  <si>
    <t xml:space="preserve"> 14.5.6 </t>
  </si>
  <si>
    <t xml:space="preserve"> 14.5.6.1 </t>
  </si>
  <si>
    <t xml:space="preserve"> 2649 </t>
  </si>
  <si>
    <t xml:space="preserve"> 14.5.6.2 </t>
  </si>
  <si>
    <t xml:space="preserve"> 97897 </t>
  </si>
  <si>
    <t>CAIXA ENTERRADA HIDRÁULICA RETANGULAR, EM CONCRETO PRÉ-MOLDADO, DIMENSÕES INTERNAS: 0,6X0,6X0,5 M. AF_12/2020</t>
  </si>
  <si>
    <t xml:space="preserve"> 14.5.6.3 </t>
  </si>
  <si>
    <t xml:space="preserve"> 4280 </t>
  </si>
  <si>
    <t xml:space="preserve"> 14.5.6.4 </t>
  </si>
  <si>
    <t xml:space="preserve"> 104329 </t>
  </si>
  <si>
    <t>CAIXA SIFONADA, COM GRELHA REDONDA, PVC, DN 150 X 150 X 50 MM, JUNTA SOLDÁVEL, FORNECIDA E INSTALADA EM RAMAL DE DESCARGA OU EM RAMAL DE ESGOTO SANITÁRIO. AF_08/2022</t>
  </si>
  <si>
    <t xml:space="preserve"> 14.5.6.5 </t>
  </si>
  <si>
    <t xml:space="preserve"> 89709 </t>
  </si>
  <si>
    <t>RALO SIFONADO, PVC, DN 100 X 40 MM, JUNTA SOLDÁVEL, FORNECIDO E INSTALADO EM RAMAL DE DESCARGA OU EM RAMAL DE ESGOTO SANITÁRIO. AF_08/2022</t>
  </si>
  <si>
    <t xml:space="preserve"> 14.5.6.6 </t>
  </si>
  <si>
    <t xml:space="preserve"> 00006149 </t>
  </si>
  <si>
    <t>SIFAO PLASTICO TIPO COPO PARA PIA OU LAVATORIO, 1 X 1.1/2 "</t>
  </si>
  <si>
    <t xml:space="preserve"> 14.5.6.7 </t>
  </si>
  <si>
    <t xml:space="preserve"> 86879 </t>
  </si>
  <si>
    <t>VÁLVULA EM PLÁSTICO 1 PARA PIA, TANQUE OU LAVATÓRIO, COM OU SEM LADRÃO - FORNECIMENTO E INSTALAÇÃO. AF_01/2020</t>
  </si>
  <si>
    <t xml:space="preserve"> 14.5.7 </t>
  </si>
  <si>
    <t xml:space="preserve"> 14.5.7.1 </t>
  </si>
  <si>
    <t xml:space="preserve"> 14.5.7.1.1 </t>
  </si>
  <si>
    <t xml:space="preserve"> 14.5.7.1.2 </t>
  </si>
  <si>
    <t xml:space="preserve"> 14.5.7.1.3 </t>
  </si>
  <si>
    <t xml:space="preserve"> 14.5.7.1.4 </t>
  </si>
  <si>
    <t xml:space="preserve"> 14.5.7.2 </t>
  </si>
  <si>
    <t xml:space="preserve"> 14.5.7.2.1 </t>
  </si>
  <si>
    <t xml:space="preserve"> 14.5.7.2.2 </t>
  </si>
  <si>
    <t xml:space="preserve"> 89713 </t>
  </si>
  <si>
    <t>TUBO PVC, SERIE NORMAL, ESGOTO PREDIAL, DN 75 MM, FORNECIDO E INSTALADO EM RAMAL DE DESCARGA OU RAMAL DE ESGOTO SANITÁRIO. AF_08/2022</t>
  </si>
  <si>
    <t xml:space="preserve"> 14.5.7.2.3 </t>
  </si>
  <si>
    <t xml:space="preserve"> 14.5.7.2.4 </t>
  </si>
  <si>
    <t xml:space="preserve"> 14.5.7.3 </t>
  </si>
  <si>
    <t xml:space="preserve"> 14.5.7.3.1 </t>
  </si>
  <si>
    <t xml:space="preserve"> 14.5.7.3.2 </t>
  </si>
  <si>
    <t xml:space="preserve"> 14.5.7.3.3 </t>
  </si>
  <si>
    <t xml:space="preserve"> 14.5.7.4 </t>
  </si>
  <si>
    <t xml:space="preserve"> 14.5.7.4.1 </t>
  </si>
  <si>
    <t xml:space="preserve"> 14.5.7.4.2 </t>
  </si>
  <si>
    <t xml:space="preserve"> 1544 </t>
  </si>
  <si>
    <t xml:space="preserve"> 14.5.7.4.3 </t>
  </si>
  <si>
    <t xml:space="preserve"> 14.5.7.4.4 </t>
  </si>
  <si>
    <t xml:space="preserve"> 14.5.7.4.5 </t>
  </si>
  <si>
    <t xml:space="preserve"> 89737 </t>
  </si>
  <si>
    <t>JOELHO 90 GRAUS, PVC, SERIE NORMAL, ESGOTO PREDIAL, DN 75 MM, JUNTA ELÁSTICA, FORNECIDO E INSTALADO EM RAMAL DE DESCARGA OU RAMAL DE ESGOTO SANITÁRIO. AF_08/2022</t>
  </si>
  <si>
    <t xml:space="preserve"> 14.5.7.4.6 </t>
  </si>
  <si>
    <t xml:space="preserve"> 14.5.7.4.7 </t>
  </si>
  <si>
    <t xml:space="preserve"> 1560 </t>
  </si>
  <si>
    <t xml:space="preserve"> 14.5.7.4.8 </t>
  </si>
  <si>
    <t xml:space="preserve"> 14.5.7.4.9 </t>
  </si>
  <si>
    <t xml:space="preserve"> 1563 </t>
  </si>
  <si>
    <t xml:space="preserve"> 14.5.7.4.10 </t>
  </si>
  <si>
    <t xml:space="preserve"> 1582 </t>
  </si>
  <si>
    <t xml:space="preserve"> 14.5.7.4.11 </t>
  </si>
  <si>
    <t xml:space="preserve"> 1583 </t>
  </si>
  <si>
    <t xml:space="preserve"> 14.5.7.4.12 </t>
  </si>
  <si>
    <t xml:space="preserve"> 89776 </t>
  </si>
  <si>
    <t>LUVA DE CORRER, PVC, SERIE NORMAL, ESGOTO PREDIAL, DN 75 MM, JUNTA ELÁSTICA, FORNECIDO E INSTALADO EM RAMAL DE DESCARGA OU RAMAL DE ESGOTO SANITÁRIO. AF_08/2022</t>
  </si>
  <si>
    <t xml:space="preserve"> 14.5.7.4.13 </t>
  </si>
  <si>
    <t xml:space="preserve"> 89774 </t>
  </si>
  <si>
    <t>LUVA SIMPLES, PVC, SERIE NORMAL, ESGOTO PREDIAL, DN 75 MM, JUNTA ELÁSTICA, FORNECIDO E INSTALADO EM RAMAL DE DESCARGA OU RAMAL DE ESGOTO SANITÁRIO. AF_08/2022</t>
  </si>
  <si>
    <t xml:space="preserve"> 14.5.7.5 </t>
  </si>
  <si>
    <t xml:space="preserve"> 14.5.7.5.1 </t>
  </si>
  <si>
    <t xml:space="preserve"> 14.5.7.5.2 </t>
  </si>
  <si>
    <t xml:space="preserve"> 14.6 </t>
  </si>
  <si>
    <t xml:space="preserve"> 14.6.1 </t>
  </si>
  <si>
    <t xml:space="preserve"> 14.6.2 </t>
  </si>
  <si>
    <t xml:space="preserve"> 14.6.3 </t>
  </si>
  <si>
    <t xml:space="preserve"> 89802 </t>
  </si>
  <si>
    <t>JOELHO 45 GRAUS, PVC, SERIE NORMAL, ESGOTO PREDIAL, DN 50 MM, JUNTA ELÁSTICA, FORNECIDO E INSTALADO EM PRUMADA DE ESGOTO SANITÁRIO OU VENTILAÇÃO. AF_08/2022</t>
  </si>
  <si>
    <t xml:space="preserve"> 14.6.4 </t>
  </si>
  <si>
    <t xml:space="preserve"> 89801 </t>
  </si>
  <si>
    <t>JOELHO 90 GRAUS, PVC, SERIE NORMAL, ESGOTO PREDIAL, DN 50 MM, JUNTA ELÁSTICA, FORNECIDO E INSTALADO EM PRUMADA DE ESGOTO SANITÁRIO OU VENTILAÇÃO. AF_08/2022</t>
  </si>
  <si>
    <t xml:space="preserve"> 14.6.5 </t>
  </si>
  <si>
    <t xml:space="preserve"> 89805 </t>
  </si>
  <si>
    <t>JOELHO 90 GRAUS, PVC, SERIE NORMAL, ESGOTO PREDIAL, DN 75 MM, JUNTA ELÁSTICA, FORNECIDO E INSTALADO EM PRUMADA DE ESGOTO SANITÁRIO OU VENTILAÇÃO. AF_08/2022</t>
  </si>
  <si>
    <t xml:space="preserve"> 14.6.6 </t>
  </si>
  <si>
    <t xml:space="preserve"> 89827 </t>
  </si>
  <si>
    <t>JUNÇÃO SIMPLES, PVC, SERIE NORMAL, ESGOTO PREDIAL, DN 50 X 50 MM, JUNTA ELÁSTICA, FORNECIDO E INSTALADO EM PRUMADA DE ESGOTO SANITÁRIO OU VENTILAÇÃO. AF_08/2022</t>
  </si>
  <si>
    <t xml:space="preserve"> 14.6.7 </t>
  </si>
  <si>
    <t xml:space="preserve"> 89814 </t>
  </si>
  <si>
    <t>LUVA DE CORRER, PVC, SERIE NORMAL, ESGOTO PREDIAL, DN 50 MM, JUNTA ELÁSTICA, FORNECIDO E INSTALADO EM PRUMADA DE ESGOTO SANITÁRIO OU VENTILAÇÃO. AF_08/2022</t>
  </si>
  <si>
    <t xml:space="preserve"> 14.6.8 </t>
  </si>
  <si>
    <t xml:space="preserve"> 89813 </t>
  </si>
  <si>
    <t>LUVA SIMPLES, PVC, SERIE NORMAL, ESGOTO PREDIAL, DN 50 MM, JUNTA ELÁSTICA, FORNECIDO E INSTALADO EM PRUMADA DE ESGOTO SANITÁRIO OU VENTILAÇÃO. AF_08/2022</t>
  </si>
  <si>
    <t xml:space="preserve"> 14.6.9 </t>
  </si>
  <si>
    <t xml:space="preserve"> 104348 </t>
  </si>
  <si>
    <t>TERMINAL DE VENTILAÇÃO, PVC, SÉRIE NORMAL, ESGOTO PREDIAL, DN 50 MM, JUNTA SOLDÁVEL, FORNECIDO E INSTALADO EM PRUMADA DE ESGOTO SANITÁRIO OU VENTILAÇÃO. AF_08/2022</t>
  </si>
  <si>
    <t xml:space="preserve"> 14.6.10 </t>
  </si>
  <si>
    <t xml:space="preserve"> 89825 </t>
  </si>
  <si>
    <t>TE, PVC, SERIE NORMAL, ESGOTO PREDIAL, DN 50 X 50 MM, JUNTA ELÁSTICA, FORNECIDO E INSTALADO EM PRUMADA DE ESGOTO SANITÁRIO OU VENTILAÇÃO. AF_08/2022</t>
  </si>
  <si>
    <t xml:space="preserve"> 14.6.11 </t>
  </si>
  <si>
    <t xml:space="preserve"> 1586 </t>
  </si>
  <si>
    <t xml:space="preserve"> 14.6.12 </t>
  </si>
  <si>
    <t xml:space="preserve"> 14.6.13 </t>
  </si>
  <si>
    <t xml:space="preserve"> 104354 </t>
  </si>
  <si>
    <t>TE, PVC, SÉRIE NORMAL, ESGOTO PREDIAL, DN 100 X 75 MM, JUNTA ELÁSTICA, FORNECIDO E INSTALADO EM PRUMADA DE ESGOTO SANITÁRIO OU VENTILAÇÃO. AF_08/2022</t>
  </si>
  <si>
    <t xml:space="preserve"> 14.6.14 </t>
  </si>
  <si>
    <t xml:space="preserve"> 14.6.14.1 </t>
  </si>
  <si>
    <t xml:space="preserve"> 14.6.14.2 </t>
  </si>
  <si>
    <t xml:space="preserve"> 89798 </t>
  </si>
  <si>
    <t>TUBO PVC, SERIE NORMAL, ESGOTO PREDIAL, DN 50 MM, FORNECIDO E INSTALADO EM PRUMADA DE ESGOTO SANITÁRIO OU VENTILAÇÃO. AF_08/2022</t>
  </si>
  <si>
    <t xml:space="preserve"> 14.6.14.3 </t>
  </si>
  <si>
    <t xml:space="preserve"> 14.6.14.4 </t>
  </si>
  <si>
    <t xml:space="preserve"> 14.6.15 </t>
  </si>
  <si>
    <t xml:space="preserve"> 14.6.15.1 </t>
  </si>
  <si>
    <t xml:space="preserve"> 14.6.15.2 </t>
  </si>
  <si>
    <t xml:space="preserve"> 89799 </t>
  </si>
  <si>
    <t>TUBO PVC, SERIE NORMAL, ESGOTO PREDIAL, DN 75 MM, FORNECIDO E INSTALADO EM PRUMADA DE ESGOTO SANITÁRIO OU VENTILAÇÃO. AF_08/2022</t>
  </si>
  <si>
    <t xml:space="preserve"> 14.6.15.3 </t>
  </si>
  <si>
    <t xml:space="preserve"> 14.6.15.4 </t>
  </si>
  <si>
    <t xml:space="preserve"> 15 </t>
  </si>
  <si>
    <t>INCÊNDIO E PÂNICO</t>
  </si>
  <si>
    <t xml:space="preserve"> 15.1 </t>
  </si>
  <si>
    <t xml:space="preserve"> COT-I00066 </t>
  </si>
  <si>
    <t xml:space="preserve"> 15.2 </t>
  </si>
  <si>
    <t xml:space="preserve"> 94474 </t>
  </si>
  <si>
    <t>COTOVELO 45 GRAUS, EM FERRO GALVANIZADO, CONEXÃO ROSQUEADA, DN 65 (2 1/2), INSTALADO EM RESERVAÇÃO DE ÁGUA DE EDIFICAÇÃO QUE POSSUA RESERVATÓRIO DE FIBRA/FIBROCIMENTO  FORNECIMENTO E INSTALAÇÃO. AF_06/2016</t>
  </si>
  <si>
    <t xml:space="preserve"> 15.3 </t>
  </si>
  <si>
    <t xml:space="preserve"> 94473 </t>
  </si>
  <si>
    <t>COTOVELO 90 GRAUS, EM FERRO GALVANIZADO, CONEXÃO ROSQUEADA, DN 65 (2 1/2), INSTALADO EM RESERVAÇÃO DE ÁGUA DE EDIFICAÇÃO QUE POSSUA RESERVATÓRIO DE FIBRA/FIBROCIMENTO  FORNECIMENTO E INSTALAÇÃO. AF_06/2016</t>
  </si>
  <si>
    <t xml:space="preserve"> 15.4 </t>
  </si>
  <si>
    <t xml:space="preserve"> 97488 </t>
  </si>
  <si>
    <t>CURVA 90 GRAUS, EM AÇO, CONEXÃO SOLDADA, DN 65 (2 1/2"), INSTALADO EM REDE DE ALIMENTAÇÃO PARA HIDRANTE - FORNECIMENTO E INSTALAÇÃO. AF_10/2020</t>
  </si>
  <si>
    <t xml:space="preserve"> 15.5 </t>
  </si>
  <si>
    <t xml:space="preserve"> 92378 </t>
  </si>
  <si>
    <t>LUVA, EM FERRO GALVANIZADO, DN 65 (2 1/2"), CONEXÃO ROSQUEADA, INSTALADO EM REDE DE ALIMENTAÇÃO PARA HIDRANTE - FORNECIMENTO E INSTALAÇÃO. AF_10/2020</t>
  </si>
  <si>
    <t xml:space="preserve"> 15.6 </t>
  </si>
  <si>
    <t xml:space="preserve"> 92346 </t>
  </si>
  <si>
    <t>NIPLE, EM FERRO GALVANIZADO, DN 65 (2 1/2"), CONEXÃO ROSQUEADA, INSTALADO EM PRUMADAS - FORNECIMENTO E INSTALAÇÃO. AF_10/2020</t>
  </si>
  <si>
    <t xml:space="preserve"> 15.7 </t>
  </si>
  <si>
    <t xml:space="preserve"> 92642 </t>
  </si>
  <si>
    <t>TÊ, EM FERRO GALVANIZADO, CONEXÃO ROSQUEADA, DN 65 (2 1/2"), INSTALADO EM REDE DE ALIMENTAÇÃO PARA HIDRANTE - FORNECIMENTO E INSTALAÇÃO. AF_10/2020</t>
  </si>
  <si>
    <t xml:space="preserve"> 15.8 </t>
  </si>
  <si>
    <t xml:space="preserve"> 92896 </t>
  </si>
  <si>
    <t>UNIÃO, EM FERRO GALVANIZADO, DN 65 (2 1/2"), CONEXÃO ROSQUEADA, INSTALADO EM REDE DE ALIMENTAÇÃO PARA HIDRANTE - FORNECIMENTO E INSTALAÇÃO. AF_10/2020</t>
  </si>
  <si>
    <t xml:space="preserve"> 15.9 </t>
  </si>
  <si>
    <t xml:space="preserve"> 15.9.1 </t>
  </si>
  <si>
    <t xml:space="preserve"> 15.9.2 </t>
  </si>
  <si>
    <t xml:space="preserve"> 92367 </t>
  </si>
  <si>
    <t>TUBO DE AÇO GALVANIZADO COM COSTURA, CLASSE MÉDIA, DN 65 (2 1/2"), CONEXÃO ROSQUEADA, INSTALADO EM REDE DE ALIMENTAÇÃO PARA HIDRANTE - FORNECIMENTO E INSTALAÇÃO. AF_10/2020</t>
  </si>
  <si>
    <t xml:space="preserve"> 15.9.3 </t>
  </si>
  <si>
    <t xml:space="preserve"> 15.9.4 </t>
  </si>
  <si>
    <t xml:space="preserve"> 15.10 </t>
  </si>
  <si>
    <t xml:space="preserve"> 101912 </t>
  </si>
  <si>
    <t>ABRIGO PARA HIDRANTE, 75X45X17CM, COM REGISTRO GLOBO ANGULAR 45 GRAUS 2 1/2", ADAPTADOR STORZ 2 1/2", MANGUEIRA DE INCÊNDIO 15M 2 1/2" E ESGUICHO EM LATÃO 2 1/2" - FORNECIMENTO E INSTALAÇÃO. AF_10/2020</t>
  </si>
  <si>
    <t xml:space="preserve"> 15.11 </t>
  </si>
  <si>
    <t xml:space="preserve"> 96765 </t>
  </si>
  <si>
    <t>ABRIGO PARA HIDRANTE, 90X60X17CM, COM REGISTRO GLOBO ANGULAR 45 GRAUS 2 1/2", ADAPTADOR STORZ 2 1/2", MANGUEIRA DE INCÊNDIO 20M, REDUÇÃO 2 1/2" X 1 1/2" E ESGUICHO EM LATÃO 1 1/2" - FORNECIMENTO E INSTALAÇÃO. AF_10/2020</t>
  </si>
  <si>
    <t xml:space="preserve"> 15.12 </t>
  </si>
  <si>
    <t xml:space="preserve"> 92377 </t>
  </si>
  <si>
    <t>NIPLE, EM FERRO GALVANIZADO, DN 65 (2 1/2"), CONEXÃO ROSQUEADA, INSTALADO EM REDE DE ALIMENTAÇÃO PARA HIDRANTE - FORNECIMENTO E INSTALAÇÃO. AF_10/2020</t>
  </si>
  <si>
    <t xml:space="preserve"> 15.13 </t>
  </si>
  <si>
    <t xml:space="preserve"> 15.14 </t>
  </si>
  <si>
    <t xml:space="preserve"> 99624 </t>
  </si>
  <si>
    <t>VÁLVULA DE RETENÇÃO HORIZONTAL, DE BRONZE, ROSCÁVEL, 2 1/2" - FORNECIMENTO E INSTALAÇÃO. AF_08/2021</t>
  </si>
  <si>
    <t xml:space="preserve"> 15.15 </t>
  </si>
  <si>
    <t xml:space="preserve"> 15.16 </t>
  </si>
  <si>
    <t xml:space="preserve"> 9670 </t>
  </si>
  <si>
    <t xml:space="preserve"> 15.17 </t>
  </si>
  <si>
    <t xml:space="preserve"> 101917 </t>
  </si>
  <si>
    <t>MANÔMETRO 0 A 200 PSI (0 A 14 KGF/CM2), D = 50MM - FORNECIMENTO E INSTALAÇÃO. AF_10/2020</t>
  </si>
  <si>
    <t xml:space="preserve"> 15.18 </t>
  </si>
  <si>
    <t xml:space="preserve"> 15.18.1 </t>
  </si>
  <si>
    <t xml:space="preserve"> 15.18.2 </t>
  </si>
  <si>
    <t xml:space="preserve"> 91855 </t>
  </si>
  <si>
    <t>ELETRODUTO FLEXÍVEL CORRUGADO REFORÇADO, PVC, DN 25 MM (3/4"), PARA CIRCUITOS TERMINAIS, INSTALADO EM PAREDE - FORNECIMENTO E INSTALAÇÃO. AF_03/2023</t>
  </si>
  <si>
    <t xml:space="preserve"> 15.18.3 </t>
  </si>
  <si>
    <t xml:space="preserve"> 15.19 </t>
  </si>
  <si>
    <t xml:space="preserve"> 97881 </t>
  </si>
  <si>
    <t>CAIXA ENTERRADA ELÉTRICA RETANGULAR, EM CONCRETO PRÉ-MOLDADO, FUNDO COM BRITA, DIMENSÕES INTERNAS: 0,3X0,3X0,3 M. AF_12/2020</t>
  </si>
  <si>
    <t xml:space="preserve"> 15.20 </t>
  </si>
  <si>
    <t xml:space="preserve"> 100556 </t>
  </si>
  <si>
    <t>CAIXA DE PASSAGEM PARA TELEFONE 15X15X10CM (SOBREPOR), FORNECIMENTO E INSTALACAO. AF_11/2019</t>
  </si>
  <si>
    <t xml:space="preserve"> 15.21 </t>
  </si>
  <si>
    <t xml:space="preserve"> 15.21.1 </t>
  </si>
  <si>
    <t xml:space="preserve"> 1022 </t>
  </si>
  <si>
    <t xml:space="preserve"> 15.21.2 </t>
  </si>
  <si>
    <t xml:space="preserve"> 1023 </t>
  </si>
  <si>
    <t xml:space="preserve"> 15.21.3 </t>
  </si>
  <si>
    <t xml:space="preserve"> 9827 </t>
  </si>
  <si>
    <t xml:space="preserve"> 15.21.4 </t>
  </si>
  <si>
    <t xml:space="preserve"> COT-I00072 </t>
  </si>
  <si>
    <t xml:space="preserve"> 15.21.5 </t>
  </si>
  <si>
    <t xml:space="preserve"> COT-I00073 </t>
  </si>
  <si>
    <t xml:space="preserve"> 15.21.6 </t>
  </si>
  <si>
    <t xml:space="preserve"> 1024 </t>
  </si>
  <si>
    <t xml:space="preserve"> 15.21.7 </t>
  </si>
  <si>
    <t xml:space="preserve"> 3198 </t>
  </si>
  <si>
    <t xml:space="preserve"> 15.21.8 </t>
  </si>
  <si>
    <t xml:space="preserve"> 3191 </t>
  </si>
  <si>
    <t xml:space="preserve"> 15.21.9 </t>
  </si>
  <si>
    <t xml:space="preserve"> 1025 </t>
  </si>
  <si>
    <t xml:space="preserve"> 15.21.11 </t>
  </si>
  <si>
    <t xml:space="preserve"> 1026 </t>
  </si>
  <si>
    <t xml:space="preserve"> 15.21.12 </t>
  </si>
  <si>
    <t xml:space="preserve"> 912 </t>
  </si>
  <si>
    <t xml:space="preserve"> 15.21.13 </t>
  </si>
  <si>
    <t xml:space="preserve"> 898 </t>
  </si>
  <si>
    <t xml:space="preserve"> 15.21.14 </t>
  </si>
  <si>
    <t xml:space="preserve"> 897 </t>
  </si>
  <si>
    <t xml:space="preserve"> 15.21.15 </t>
  </si>
  <si>
    <t xml:space="preserve"> 899 </t>
  </si>
  <si>
    <t xml:space="preserve"> 15.21.16 </t>
  </si>
  <si>
    <t xml:space="preserve"> 901 </t>
  </si>
  <si>
    <t xml:space="preserve"> 15.21.17 </t>
  </si>
  <si>
    <t xml:space="preserve"> 902 </t>
  </si>
  <si>
    <t xml:space="preserve"> 15.21.18 </t>
  </si>
  <si>
    <t xml:space="preserve"> 1005 </t>
  </si>
  <si>
    <t xml:space="preserve"> 15.21.19 </t>
  </si>
  <si>
    <t xml:space="preserve"> 1006 </t>
  </si>
  <si>
    <t xml:space="preserve"> 15.21.20 </t>
  </si>
  <si>
    <t xml:space="preserve"> 92661 </t>
  </si>
  <si>
    <t>NIPLE, EM FERRO GALVANIZADO, CONEXÃO ROSQUEADA, DN 40 (1 1/2"), INSTALADO EM REDE DE ALIMENTAÇÃO PARA SPRINKLER - FORNECIMENTO E INSTALAÇÃO. AF_10/2020</t>
  </si>
  <si>
    <t xml:space="preserve"> 15.21.21 </t>
  </si>
  <si>
    <t xml:space="preserve"> 95696 </t>
  </si>
  <si>
    <t>SPRINKLER TIPO PENDENTE, 68 °C, UNIÃO POR ROSCA DN 15 (1/2") - FORNECIMENTO E INSTALAÇÃO. AF_10/2020</t>
  </si>
  <si>
    <t xml:space="preserve"> 15.21.22 </t>
  </si>
  <si>
    <t xml:space="preserve"> 92685 </t>
  </si>
  <si>
    <t>TÊ, EM FERRO GALVANIZADO, CONEXÃO ROSQUEADA, DN 65 (2 1/2"), INSTALADO EM REDE DE ALIMENTAÇÃO PARA SPRINKLER - FORNECIMENTO E INSTALAÇÃO. AF_10/2020</t>
  </si>
  <si>
    <t xml:space="preserve"> 15.21.23 </t>
  </si>
  <si>
    <t xml:space="preserve"> 101935 </t>
  </si>
  <si>
    <t>TÊ, EM FERRO GALVANIZADO, 4", CONEXÃO ROSQUEADA, INSTALADO EM REDE DE ALIMENTAÇÃO PARA HIDRANTE - FORNECIMENTO E INSTALAÇÃO. AF_10/2020</t>
  </si>
  <si>
    <t xml:space="preserve"> 15.21.25 </t>
  </si>
  <si>
    <t xml:space="preserve"> 1014 </t>
  </si>
  <si>
    <t xml:space="preserve"> 15.21.26 </t>
  </si>
  <si>
    <t xml:space="preserve"> 15.21.27 </t>
  </si>
  <si>
    <t xml:space="preserve"> 00006306 </t>
  </si>
  <si>
    <t>TE DE REDUCAO DE FERRO GALVANIZADO, COM ROSCA BSP, DE 2" X 1 1/4"</t>
  </si>
  <si>
    <t xml:space="preserve"> 15.21.28 </t>
  </si>
  <si>
    <t xml:space="preserve"> 10895 </t>
  </si>
  <si>
    <t xml:space="preserve"> 15.21.29 </t>
  </si>
  <si>
    <t xml:space="preserve"> 00006307 </t>
  </si>
  <si>
    <t>TE DE REDUCAO DE FERRO GALVANIZADO, COM ROSCA BSP, DE 2 1/2" X 1"</t>
  </si>
  <si>
    <t xml:space="preserve"> 15.21.30 </t>
  </si>
  <si>
    <t xml:space="preserve"> 00006317 </t>
  </si>
  <si>
    <t>TE DE REDUCAO DE FERRO GALVANIZADO, COM ROSCA BSP, DE 2 1/2" X 1 1/4"</t>
  </si>
  <si>
    <t xml:space="preserve"> 15.21.31 </t>
  </si>
  <si>
    <t xml:space="preserve"> 1015 </t>
  </si>
  <si>
    <t xml:space="preserve"> 15.21.32 </t>
  </si>
  <si>
    <t xml:space="preserve"> 00006311 </t>
  </si>
  <si>
    <t>TE DE REDUCAO DE FERRO GALVANIZADO, COM ROSCA BSP, DE 3" X 1 1/4"</t>
  </si>
  <si>
    <t xml:space="preserve"> 15.21.33 </t>
  </si>
  <si>
    <t xml:space="preserve"> 00006313 </t>
  </si>
  <si>
    <t>TE DE REDUCAO DE FERRO GALVANIZADO, COM ROSCA BSP, DE 3" X 2"</t>
  </si>
  <si>
    <t xml:space="preserve"> 15.21.34 </t>
  </si>
  <si>
    <t xml:space="preserve"> 1016 </t>
  </si>
  <si>
    <t xml:space="preserve"> 15.21.35 </t>
  </si>
  <si>
    <t xml:space="preserve"> 00006315 </t>
  </si>
  <si>
    <t>TE DE REDUCAO DE FERRO GALVANIZADO, COM ROSCA BSP, DE 4" X 2"</t>
  </si>
  <si>
    <t xml:space="preserve"> 15.21.36 </t>
  </si>
  <si>
    <t xml:space="preserve"> 1017 </t>
  </si>
  <si>
    <t xml:space="preserve"> 15.21.37 </t>
  </si>
  <si>
    <t xml:space="preserve"> 92943 </t>
  </si>
  <si>
    <t>LUVA DE REDUÇÃO, EM FERRO GALVANIZADO, 1 1/2" X 1 1/4", CONEXÃO ROSQUEADA, INSTALADO EM REDE DE ALIMENTAÇÃO PARA SPRINKLER - FORNECIMENTO E INSTALAÇÃO. AF_10/2020</t>
  </si>
  <si>
    <t xml:space="preserve"> 15.21.38 </t>
  </si>
  <si>
    <t xml:space="preserve"> 92926 </t>
  </si>
  <si>
    <t>LUVA DE REDUÇÃO, EM FERRO GALVANIZADO, 1 1/4" X 1/2", CONEXÃO ROSQUEADA, INSTALADO EM REDE DE ALIMENTAÇÃO PARA HIDRANTE - FORNECIMENTO E INSTALAÇÃO. AF_10/2020</t>
  </si>
  <si>
    <t xml:space="preserve"> 15.22 </t>
  </si>
  <si>
    <t xml:space="preserve"> 15.22.1 </t>
  </si>
  <si>
    <t xml:space="preserve"> 15.22.2 </t>
  </si>
  <si>
    <t xml:space="preserve"> 101927 </t>
  </si>
  <si>
    <t>TUBO DE AÇO GALVANIZADO COM COSTURA, CLASSE MÉDIA, DN 100 (4"), CONEXÃO ROSQUEADA, INSTALADO EM REDE DE ALIMENTAÇÃO PARA HIDRANTE - FORNECIMENTO E INSTALAÇÃO. AF_10/2020</t>
  </si>
  <si>
    <t xml:space="preserve"> 15.22.3 </t>
  </si>
  <si>
    <t xml:space="preserve"> 15.22.4 </t>
  </si>
  <si>
    <t xml:space="preserve"> 15.23 </t>
  </si>
  <si>
    <t xml:space="preserve"> 15.23.1 </t>
  </si>
  <si>
    <t xml:space="preserve"> 92364 </t>
  </si>
  <si>
    <t>TUBO DE AÇO GALVANIZADO COM COSTURA, CLASSE MÉDIA, DN 32 (1 1/4"), CONEXÃO ROSQUEADA, INSTALADO EM REDE DE ALIMENTAÇÃO PARA HIDRANTE - FORNECIMENTO E INSTALAÇÃO. AF_10/2020</t>
  </si>
  <si>
    <t xml:space="preserve"> 15.24 </t>
  </si>
  <si>
    <t xml:space="preserve"> 15.24.1 </t>
  </si>
  <si>
    <t xml:space="preserve"> 92365 </t>
  </si>
  <si>
    <t>TUBO DE AÇO GALVANIZADO COM COSTURA, CLASSE MÉDIA, DN 40 (1 1/2"), CONEXÃO ROSQUEADA, INSTALADO EM REDE DE ALIMENTAÇÃO PARA HIDRANTE - FORNECIMENTO E INSTALAÇÃO. AF_10/2020</t>
  </si>
  <si>
    <t xml:space="preserve"> 15.25 </t>
  </si>
  <si>
    <t xml:space="preserve"> 15.25.1 </t>
  </si>
  <si>
    <t xml:space="preserve"> 92366 </t>
  </si>
  <si>
    <t>TUBO DE AÇO GALVANIZADO COM COSTURA, CLASSE MÉDIA, DN 50 (2"), CONEXÃO ROSQUEADA, INSTALADO EM REDE DE ALIMENTAÇÃO PARA HIDRANTE - FORNECIMENTO E INSTALAÇÃO. AF_10/2020</t>
  </si>
  <si>
    <t xml:space="preserve"> 15.26 </t>
  </si>
  <si>
    <t xml:space="preserve"> 15.26.1 </t>
  </si>
  <si>
    <t xml:space="preserve"> 15.27 </t>
  </si>
  <si>
    <t xml:space="preserve"> 15.27.1 </t>
  </si>
  <si>
    <t xml:space="preserve"> 92368 </t>
  </si>
  <si>
    <t>TUBO DE AÇO GALVANIZADO COM COSTURA, CLASSE MÉDIA, DN 80 (3"), CONEXÃO ROSQUEADA, INSTALADO EM REDE DE ALIMENTAÇÃO PARA HIDRANTE - FORNECIMENTO E INSTALAÇÃO. AF_10/2020</t>
  </si>
  <si>
    <t xml:space="preserve"> 15.28 </t>
  </si>
  <si>
    <t xml:space="preserve"> 11100 </t>
  </si>
  <si>
    <t xml:space="preserve"> 15.29 </t>
  </si>
  <si>
    <t xml:space="preserve"> 94501 </t>
  </si>
  <si>
    <t>REGISTRO DE GAVETA BRUTO, LATÃO, ROSCÁVEL, 4" - FORNECIMENTO E INSTALAÇÃO. AF_08/2021</t>
  </si>
  <si>
    <t xml:space="preserve"> 15.30 </t>
  </si>
  <si>
    <t xml:space="preserve"> 99626 </t>
  </si>
  <si>
    <t>VÁLVULA DE RETENÇÃO HORIZONTAL, DE BRONZE, ROSCÁVEL, 4" - FORNECIMENTO E INSTALAÇÃO. AF_08/2021</t>
  </si>
  <si>
    <t xml:space="preserve"> 15.31 </t>
  </si>
  <si>
    <t xml:space="preserve"> 11072 </t>
  </si>
  <si>
    <t xml:space="preserve"> 15.32 </t>
  </si>
  <si>
    <t xml:space="preserve"> 103017 </t>
  </si>
  <si>
    <t>VÁLVULA DE RETENÇÃO, DE BRONZE, PÉ COM CRIVOS, ROSCÁVEL, 4" - FORNECIMENTO E INSTALAÇÃO. AF_08/2021</t>
  </si>
  <si>
    <t xml:space="preserve"> 15.33 </t>
  </si>
  <si>
    <t xml:space="preserve"> 15.34 </t>
  </si>
  <si>
    <t xml:space="preserve"> COT-I00069 </t>
  </si>
  <si>
    <t xml:space="preserve"> 15.35 </t>
  </si>
  <si>
    <t xml:space="preserve"> 15.36 </t>
  </si>
  <si>
    <t xml:space="preserve"> 10784 </t>
  </si>
  <si>
    <t xml:space="preserve"> 15.37 </t>
  </si>
  <si>
    <t xml:space="preserve"> 7883 </t>
  </si>
  <si>
    <t xml:space="preserve"> 15.38 </t>
  </si>
  <si>
    <t xml:space="preserve"> 47.20.330 </t>
  </si>
  <si>
    <t xml:space="preserve"> 15.39 </t>
  </si>
  <si>
    <t xml:space="preserve"> 97599 </t>
  </si>
  <si>
    <t>LUMINÁRIA DE EMERGÊNCIA, COM 30 LÂMPADAS LED DE 2 W, SEM REATOR - FORNECIMENTO E INSTALAÇÃO. AF_02/2020</t>
  </si>
  <si>
    <t xml:space="preserve"> 15.40 </t>
  </si>
  <si>
    <t xml:space="preserve"> 101907 </t>
  </si>
  <si>
    <t>EXTINTOR DE INCÊNDIO PORTÁTIL COM CARGA DE CO2 DE 6 KG, CLASSE BC - FORNECIMENTO E INSTALAÇÃO. AF_10/2020_PE</t>
  </si>
  <si>
    <t xml:space="preserve"> 15.41 </t>
  </si>
  <si>
    <t xml:space="preserve"> 1505 </t>
  </si>
  <si>
    <t xml:space="preserve"> 15.43 </t>
  </si>
  <si>
    <t xml:space="preserve"> 101905 </t>
  </si>
  <si>
    <t>EXTINTOR DE INCÊNDIO PORTÁTIL COM CARGA DE ÁGUA PRESSURIZADA DE 10 L, CLASSE A - FORNECIMENTO E INSTALAÇÃO. AF_10/2020_PE</t>
  </si>
  <si>
    <t xml:space="preserve"> 15.44 </t>
  </si>
  <si>
    <t xml:space="preserve"> 11853 </t>
  </si>
  <si>
    <t xml:space="preserve"> 15.45 </t>
  </si>
  <si>
    <t xml:space="preserve"> 10363 </t>
  </si>
  <si>
    <t xml:space="preserve"> 15.46 </t>
  </si>
  <si>
    <t xml:space="preserve"> 15.47 </t>
  </si>
  <si>
    <t xml:space="preserve"> 12138 </t>
  </si>
  <si>
    <t xml:space="preserve"> 15.48 </t>
  </si>
  <si>
    <t xml:space="preserve"> 12845 </t>
  </si>
  <si>
    <t xml:space="preserve"> 15.49 </t>
  </si>
  <si>
    <t xml:space="preserve"> 8058 </t>
  </si>
  <si>
    <t xml:space="preserve"> 15.50 </t>
  </si>
  <si>
    <t xml:space="preserve"> 12894 </t>
  </si>
  <si>
    <t xml:space="preserve"> 15.51 </t>
  </si>
  <si>
    <t xml:space="preserve"> 12886 </t>
  </si>
  <si>
    <t xml:space="preserve"> 15.52 </t>
  </si>
  <si>
    <t xml:space="preserve"> 12887 </t>
  </si>
  <si>
    <t xml:space="preserve"> 15.53 </t>
  </si>
  <si>
    <t xml:space="preserve"> 90838 </t>
  </si>
  <si>
    <t>PORTA CORTA-FOGO 90X210X4CM - FORNECIMENTO E INSTALAÇÃO. AF_12/2019</t>
  </si>
  <si>
    <t xml:space="preserve"> 15.54 </t>
  </si>
  <si>
    <t xml:space="preserve"> 7861 </t>
  </si>
  <si>
    <t xml:space="preserve"> 15.55 </t>
  </si>
  <si>
    <t xml:space="preserve"> 11195 </t>
  </si>
  <si>
    <t xml:space="preserve"> 15.56 </t>
  </si>
  <si>
    <t xml:space="preserve"> 1512 </t>
  </si>
  <si>
    <t xml:space="preserve"> 15.57 </t>
  </si>
  <si>
    <t xml:space="preserve"> CP-17.040.0050-A-947 </t>
  </si>
  <si>
    <t>PINTURA DE SINALIZACAO PARA EXTINTORES DE INCENDIO,EM QUADRADOS VERMELHOS E BORDAS AMARELAS,CONFORME PROJETO</t>
  </si>
  <si>
    <t xml:space="preserve"> 16 </t>
  </si>
  <si>
    <t>INSTALAÇÃO DE GÁS</t>
  </si>
  <si>
    <t xml:space="preserve"> 16.1 </t>
  </si>
  <si>
    <t xml:space="preserve"> 16.1.1 </t>
  </si>
  <si>
    <t xml:space="preserve"> 16.1.2 </t>
  </si>
  <si>
    <t xml:space="preserve"> 92688 </t>
  </si>
  <si>
    <t>TUBO DE AÇO GALVANIZADO COM COSTURA, CLASSE MÉDIA, CONEXÃO ROSQUEADA, DN 20 (3/4"), INSTALADO EM RAMAIS E SUB-RAMAIS DE GÁS - FORNECIMENTO E INSTALAÇÃO. AF_10/2020</t>
  </si>
  <si>
    <t xml:space="preserve"> 16.1.3 </t>
  </si>
  <si>
    <t xml:space="preserve"> 16.1.4 </t>
  </si>
  <si>
    <t xml:space="preserve"> 16.2 </t>
  </si>
  <si>
    <t xml:space="preserve"> 103811 </t>
  </si>
  <si>
    <t>COTOVELO EM BRONZE/LATÃO, DN 22 MM X 3/4, 90 GRAUS, SEM ANEL DE SOLDA, BOLSA X ROSCA F, INSTALADO EM RAMAL E SUB-RAMAL DE GÁS COMBUSTÍVEL - FORNECIMENTO E INSTALAÇÃO. AF_04/2022</t>
  </si>
  <si>
    <t xml:space="preserve"> 16.3 </t>
  </si>
  <si>
    <t xml:space="preserve"> 7546 </t>
  </si>
  <si>
    <t xml:space="preserve"> 16.4 </t>
  </si>
  <si>
    <t xml:space="preserve"> 10340 </t>
  </si>
  <si>
    <t xml:space="preserve"> 16.5 </t>
  </si>
  <si>
    <t xml:space="preserve"> 8438 </t>
  </si>
  <si>
    <t xml:space="preserve"> 16.6 </t>
  </si>
  <si>
    <t xml:space="preserve"> 92905 </t>
  </si>
  <si>
    <t>UNIÃO, EM FERRO GALVANIZADO, CONEXÃO ROSQUEADA, DN 20 (3/4"), INSTALADO EM RAMAIS E SUB-RAMAIS DE GÁS - FORNECIMENTO E INSTALAÇÃO. AF_10/2020</t>
  </si>
  <si>
    <t xml:space="preserve"> 16.7 </t>
  </si>
  <si>
    <t xml:space="preserve"> 8708 </t>
  </si>
  <si>
    <t xml:space="preserve"> 16.8 </t>
  </si>
  <si>
    <t xml:space="preserve"> 1009 </t>
  </si>
  <si>
    <t xml:space="preserve"> 17 </t>
  </si>
  <si>
    <t>INSTALAÇÃO DE AR-CONDICIONADO</t>
  </si>
  <si>
    <t xml:space="preserve"> 17.1 </t>
  </si>
  <si>
    <t xml:space="preserve"> 17.1.1 </t>
  </si>
  <si>
    <t xml:space="preserve"> COT-AR-001 </t>
  </si>
  <si>
    <t xml:space="preserve"> 17.1.2 </t>
  </si>
  <si>
    <t xml:space="preserve"> COT-AR-002 </t>
  </si>
  <si>
    <t xml:space="preserve"> 17.1.3 </t>
  </si>
  <si>
    <t xml:space="preserve"> COT-AR-003 </t>
  </si>
  <si>
    <t xml:space="preserve"> 17.1.4 </t>
  </si>
  <si>
    <t xml:space="preserve"> COT-AR-004 </t>
  </si>
  <si>
    <t xml:space="preserve"> 17.1.5 </t>
  </si>
  <si>
    <t xml:space="preserve"> COT-AR-005 </t>
  </si>
  <si>
    <t xml:space="preserve"> 17.1.6 </t>
  </si>
  <si>
    <t xml:space="preserve"> COT-AR-006 </t>
  </si>
  <si>
    <t xml:space="preserve"> 17.1.7 </t>
  </si>
  <si>
    <t xml:space="preserve"> COT-AR-007 </t>
  </si>
  <si>
    <t xml:space="preserve"> 17.1.8 </t>
  </si>
  <si>
    <t xml:space="preserve"> COT-AR-008 </t>
  </si>
  <si>
    <t xml:space="preserve"> 17.1.9 </t>
  </si>
  <si>
    <t xml:space="preserve"> COT-AR-009 </t>
  </si>
  <si>
    <t xml:space="preserve"> 17.1.10 </t>
  </si>
  <si>
    <t xml:space="preserve"> COT-AR-010 </t>
  </si>
  <si>
    <t xml:space="preserve"> 17.1.11 </t>
  </si>
  <si>
    <t xml:space="preserve"> COT-AR-011 </t>
  </si>
  <si>
    <t xml:space="preserve"> 17.1.12 </t>
  </si>
  <si>
    <t xml:space="preserve"> COT-AR-012 </t>
  </si>
  <si>
    <t xml:space="preserve"> 17.1.13 </t>
  </si>
  <si>
    <t xml:space="preserve"> COT-AR-013 </t>
  </si>
  <si>
    <t xml:space="preserve"> 17.1.14 </t>
  </si>
  <si>
    <t xml:space="preserve"> COT-AR-014 </t>
  </si>
  <si>
    <t xml:space="preserve"> 17.1.15 </t>
  </si>
  <si>
    <t xml:space="preserve"> COT-AR-015 </t>
  </si>
  <si>
    <t xml:space="preserve"> 17.1.16 </t>
  </si>
  <si>
    <t xml:space="preserve"> COT-AR-016 </t>
  </si>
  <si>
    <t xml:space="preserve"> 17.1.17 </t>
  </si>
  <si>
    <t xml:space="preserve"> COT-AR-017 </t>
  </si>
  <si>
    <t xml:space="preserve"> 17.1.18 </t>
  </si>
  <si>
    <t xml:space="preserve"> COT-AR-018 </t>
  </si>
  <si>
    <t xml:space="preserve"> 17.1.19 </t>
  </si>
  <si>
    <t xml:space="preserve"> COT-AR-019 </t>
  </si>
  <si>
    <t xml:space="preserve"> 17.1.20 </t>
  </si>
  <si>
    <t xml:space="preserve"> COT-AR-020 </t>
  </si>
  <si>
    <t xml:space="preserve"> 17.1.21 </t>
  </si>
  <si>
    <t xml:space="preserve"> COT-AR-021 </t>
  </si>
  <si>
    <t xml:space="preserve"> 17.1.22 </t>
  </si>
  <si>
    <t xml:space="preserve"> COT-AR-022 </t>
  </si>
  <si>
    <t xml:space="preserve"> 17.2 </t>
  </si>
  <si>
    <t xml:space="preserve"> 17.2.1 </t>
  </si>
  <si>
    <t xml:space="preserve"> COT-AR-023 </t>
  </si>
  <si>
    <t xml:space="preserve"> 17.3 </t>
  </si>
  <si>
    <t xml:space="preserve"> 17.3.1 </t>
  </si>
  <si>
    <t xml:space="preserve"> COT-AR-024 </t>
  </si>
  <si>
    <t xml:space="preserve"> 17.3.2 </t>
  </si>
  <si>
    <t xml:space="preserve"> COT-AR-025 </t>
  </si>
  <si>
    <t xml:space="preserve"> 17.4 </t>
  </si>
  <si>
    <t xml:space="preserve"> 17.4.1 </t>
  </si>
  <si>
    <t xml:space="preserve"> COT-AR-026 </t>
  </si>
  <si>
    <t xml:space="preserve"> 17.4.2 </t>
  </si>
  <si>
    <t xml:space="preserve"> COT-AR-027 </t>
  </si>
  <si>
    <t xml:space="preserve"> 17.4.3 </t>
  </si>
  <si>
    <t xml:space="preserve"> COT-AR-028 </t>
  </si>
  <si>
    <t xml:space="preserve"> 17.4.4 </t>
  </si>
  <si>
    <t xml:space="preserve"> COT-AR-029 </t>
  </si>
  <si>
    <t xml:space="preserve"> 17.4.5 </t>
  </si>
  <si>
    <t xml:space="preserve"> COT-AR-030 </t>
  </si>
  <si>
    <t xml:space="preserve"> 17.4.6 </t>
  </si>
  <si>
    <t xml:space="preserve"> COT-AR-031 </t>
  </si>
  <si>
    <t xml:space="preserve"> 17.4.7 </t>
  </si>
  <si>
    <t xml:space="preserve"> COT-AR-032 </t>
  </si>
  <si>
    <t xml:space="preserve"> 17.4.8 </t>
  </si>
  <si>
    <t xml:space="preserve"> COT-AR-033 </t>
  </si>
  <si>
    <t xml:space="preserve"> 17.4.9 </t>
  </si>
  <si>
    <t xml:space="preserve"> COT-AR-034 </t>
  </si>
  <si>
    <t xml:space="preserve"> 17.4.10 </t>
  </si>
  <si>
    <t xml:space="preserve"> COT-AR-035 </t>
  </si>
  <si>
    <t xml:space="preserve"> 17.5 </t>
  </si>
  <si>
    <t xml:space="preserve"> 17.5.1 </t>
  </si>
  <si>
    <t xml:space="preserve"> COT-AR-036 </t>
  </si>
  <si>
    <t xml:space="preserve"> 17.5.2 </t>
  </si>
  <si>
    <t xml:space="preserve"> COT-AR-037 </t>
  </si>
  <si>
    <t xml:space="preserve"> 17.5.3 </t>
  </si>
  <si>
    <t xml:space="preserve"> COT-AR-038 </t>
  </si>
  <si>
    <t xml:space="preserve"> 17.5.4 </t>
  </si>
  <si>
    <t xml:space="preserve"> COT-AR-039 </t>
  </si>
  <si>
    <t xml:space="preserve"> 17.5.5 </t>
  </si>
  <si>
    <t xml:space="preserve"> COT-AR-040 </t>
  </si>
  <si>
    <t xml:space="preserve"> 17.5.6 </t>
  </si>
  <si>
    <t xml:space="preserve"> COT-AR-041 </t>
  </si>
  <si>
    <t xml:space="preserve"> 17.5.7 </t>
  </si>
  <si>
    <t xml:space="preserve"> COT-AR-042 </t>
  </si>
  <si>
    <t xml:space="preserve"> 17.5.8 </t>
  </si>
  <si>
    <t xml:space="preserve"> COT-AR-043 </t>
  </si>
  <si>
    <t xml:space="preserve"> 17.5.9 </t>
  </si>
  <si>
    <t xml:space="preserve"> COT-AR-044 </t>
  </si>
  <si>
    <t xml:space="preserve"> 17.5.10 </t>
  </si>
  <si>
    <t xml:space="preserve"> COT-AR-045 </t>
  </si>
  <si>
    <t xml:space="preserve"> 17.5.11 </t>
  </si>
  <si>
    <t xml:space="preserve"> COT-AR-046 </t>
  </si>
  <si>
    <t xml:space="preserve"> 17.5.12 </t>
  </si>
  <si>
    <t xml:space="preserve"> COT-AR-047 </t>
  </si>
  <si>
    <t xml:space="preserve"> 17.6 </t>
  </si>
  <si>
    <t xml:space="preserve"> 17.6.1 </t>
  </si>
  <si>
    <t xml:space="preserve"> COT-AR-048 </t>
  </si>
  <si>
    <t xml:space="preserve"> 17.6.2 </t>
  </si>
  <si>
    <t xml:space="preserve"> COT-AR-049 </t>
  </si>
  <si>
    <t xml:space="preserve"> 17.6.3 </t>
  </si>
  <si>
    <t xml:space="preserve"> COT-AR-050 </t>
  </si>
  <si>
    <t xml:space="preserve"> 17.6.4 </t>
  </si>
  <si>
    <t xml:space="preserve"> COT-AR-051 </t>
  </si>
  <si>
    <t xml:space="preserve"> 17.6.5 </t>
  </si>
  <si>
    <t xml:space="preserve"> COT-AR-052 </t>
  </si>
  <si>
    <t xml:space="preserve"> 17.6.6 </t>
  </si>
  <si>
    <t xml:space="preserve"> COT-AR-053 </t>
  </si>
  <si>
    <t xml:space="preserve"> 17.6.7 </t>
  </si>
  <si>
    <t xml:space="preserve"> COT-AR-054 </t>
  </si>
  <si>
    <t xml:space="preserve"> 17.7 </t>
  </si>
  <si>
    <t xml:space="preserve"> 17.7.1 </t>
  </si>
  <si>
    <t xml:space="preserve"> COT-AR-055 </t>
  </si>
  <si>
    <t xml:space="preserve"> 17.7.2 </t>
  </si>
  <si>
    <t xml:space="preserve"> COT-AR-056 </t>
  </si>
  <si>
    <t xml:space="preserve"> 17.8 </t>
  </si>
  <si>
    <t xml:space="preserve"> 17.8.1 </t>
  </si>
  <si>
    <t xml:space="preserve"> COT-AR-057 </t>
  </si>
  <si>
    <t xml:space="preserve"> 17.8.2 </t>
  </si>
  <si>
    <t xml:space="preserve"> COT-AR-058 </t>
  </si>
  <si>
    <t xml:space="preserve"> 18 </t>
  </si>
  <si>
    <t>ACÚSTICA E SONORIZAÇÃO</t>
  </si>
  <si>
    <t xml:space="preserve"> 18.1 </t>
  </si>
  <si>
    <t xml:space="preserve"> 18.1.1 </t>
  </si>
  <si>
    <t xml:space="preserve"> COT-AS-0004 </t>
  </si>
  <si>
    <t xml:space="preserve"> 18.1.2 </t>
  </si>
  <si>
    <t xml:space="preserve"> COT-AS-0005 </t>
  </si>
  <si>
    <t xml:space="preserve"> 18.1.3 </t>
  </si>
  <si>
    <t xml:space="preserve"> COT-AS-0006 </t>
  </si>
  <si>
    <t xml:space="preserve"> 18.1.4 </t>
  </si>
  <si>
    <t xml:space="preserve"> COT-AS-0007 </t>
  </si>
  <si>
    <t xml:space="preserve"> 18.1.5 </t>
  </si>
  <si>
    <t xml:space="preserve"> COT-AS-0008 </t>
  </si>
  <si>
    <t xml:space="preserve"> 18.1.6 </t>
  </si>
  <si>
    <t xml:space="preserve"> COT-AS-0009 </t>
  </si>
  <si>
    <t xml:space="preserve"> 18.1.7 </t>
  </si>
  <si>
    <t xml:space="preserve"> COT-AS-0010 </t>
  </si>
  <si>
    <t xml:space="preserve"> 18.1.8 </t>
  </si>
  <si>
    <t xml:space="preserve"> COT-AS-0011 </t>
  </si>
  <si>
    <t xml:space="preserve"> 18.1.9 </t>
  </si>
  <si>
    <t xml:space="preserve"> COT-AS-0012 </t>
  </si>
  <si>
    <t xml:space="preserve"> 18.1.10 </t>
  </si>
  <si>
    <t xml:space="preserve"> COT-AS-0013 </t>
  </si>
  <si>
    <t xml:space="preserve"> 18.1.11 </t>
  </si>
  <si>
    <t xml:space="preserve"> COT-AS-0014 </t>
  </si>
  <si>
    <t xml:space="preserve"> 18.1.12 </t>
  </si>
  <si>
    <t xml:space="preserve"> COT-AS-0015 </t>
  </si>
  <si>
    <t xml:space="preserve"> 18.1.13 </t>
  </si>
  <si>
    <t xml:space="preserve"> COT-AS-0016 </t>
  </si>
  <si>
    <t xml:space="preserve"> 18.1.14 </t>
  </si>
  <si>
    <t xml:space="preserve"> COT-AS-0017 </t>
  </si>
  <si>
    <t xml:space="preserve"> 18.1.15 </t>
  </si>
  <si>
    <t xml:space="preserve"> COT-AS-0018 </t>
  </si>
  <si>
    <t xml:space="preserve"> 18.1.16 </t>
  </si>
  <si>
    <t xml:space="preserve"> COT-AS-0019 </t>
  </si>
  <si>
    <t xml:space="preserve"> 18.1.17 </t>
  </si>
  <si>
    <t xml:space="preserve"> COT-AS-0020 </t>
  </si>
  <si>
    <t xml:space="preserve"> 18.2 </t>
  </si>
  <si>
    <t xml:space="preserve"> 18.2.1 </t>
  </si>
  <si>
    <t xml:space="preserve"> COT-AS-0024 </t>
  </si>
  <si>
    <t xml:space="preserve"> 18.2.2 </t>
  </si>
  <si>
    <t xml:space="preserve"> COT-AS-0025 </t>
  </si>
  <si>
    <t xml:space="preserve"> 18.2.3 </t>
  </si>
  <si>
    <t xml:space="preserve"> COT-AS-0026 </t>
  </si>
  <si>
    <t xml:space="preserve"> 18.2.4 </t>
  </si>
  <si>
    <t xml:space="preserve"> COT-AS-0029 </t>
  </si>
  <si>
    <t xml:space="preserve"> 18.2.5 </t>
  </si>
  <si>
    <t xml:space="preserve"> COT-AS-0030 </t>
  </si>
  <si>
    <t xml:space="preserve"> 18.3 </t>
  </si>
  <si>
    <t xml:space="preserve"> 18.3.1 </t>
  </si>
  <si>
    <t xml:space="preserve"> 18.3.2 </t>
  </si>
  <si>
    <t xml:space="preserve"> 18.3.3 </t>
  </si>
  <si>
    <t xml:space="preserve"> 18.3.4 </t>
  </si>
  <si>
    <t xml:space="preserve"> COT-AS-0027 </t>
  </si>
  <si>
    <t xml:space="preserve"> 18.3.5 </t>
  </si>
  <si>
    <t xml:space="preserve"> COT-AS-0028 </t>
  </si>
  <si>
    <t xml:space="preserve"> 18.3.6 </t>
  </si>
  <si>
    <t xml:space="preserve"> 18.3.7 </t>
  </si>
  <si>
    <t xml:space="preserve"> 18.4 </t>
  </si>
  <si>
    <t xml:space="preserve"> 18.4.1 </t>
  </si>
  <si>
    <t xml:space="preserve"> COT-AS-0031 </t>
  </si>
  <si>
    <t xml:space="preserve"> 18.4.2 </t>
  </si>
  <si>
    <t xml:space="preserve"> COT-AS-0032 </t>
  </si>
  <si>
    <t xml:space="preserve"> 18.4.3 </t>
  </si>
  <si>
    <t xml:space="preserve"> COT-AS-0033 </t>
  </si>
  <si>
    <t xml:space="preserve"> 18.4.4 </t>
  </si>
  <si>
    <t xml:space="preserve"> COT-AS-0034 </t>
  </si>
  <si>
    <t xml:space="preserve"> 18.4.5 </t>
  </si>
  <si>
    <t xml:space="preserve"> COT-AS-0035 </t>
  </si>
  <si>
    <t xml:space="preserve"> 18.4.6 </t>
  </si>
  <si>
    <t xml:space="preserve"> COT-AS-0036 </t>
  </si>
  <si>
    <t xml:space="preserve"> 18.4.7 </t>
  </si>
  <si>
    <t xml:space="preserve"> COT-AS-0037 </t>
  </si>
  <si>
    <t xml:space="preserve"> 18.4.8 </t>
  </si>
  <si>
    <t xml:space="preserve"> COT-AS-0038 </t>
  </si>
  <si>
    <t xml:space="preserve"> 18.4.9 </t>
  </si>
  <si>
    <t xml:space="preserve"> COT-AS-0039 </t>
  </si>
  <si>
    <t xml:space="preserve"> 18.4.10 </t>
  </si>
  <si>
    <t xml:space="preserve"> COT-AS-0040 </t>
  </si>
  <si>
    <t xml:space="preserve"> 18.4.11 </t>
  </si>
  <si>
    <t xml:space="preserve"> COT-AS-0041 </t>
  </si>
  <si>
    <t xml:space="preserve"> 18.5 </t>
  </si>
  <si>
    <t xml:space="preserve"> 18.5.1 </t>
  </si>
  <si>
    <t xml:space="preserve"> COT-AS-0042 </t>
  </si>
  <si>
    <t xml:space="preserve"> 18.5.2 </t>
  </si>
  <si>
    <t xml:space="preserve"> COT-AS-0043 </t>
  </si>
  <si>
    <t xml:space="preserve"> 18.5.3 </t>
  </si>
  <si>
    <t xml:space="preserve"> COT-AS-0044 </t>
  </si>
  <si>
    <t xml:space="preserve"> 18.5.4 </t>
  </si>
  <si>
    <t xml:space="preserve"> COT-AS-0045 </t>
  </si>
  <si>
    <t xml:space="preserve"> 18.5.5 </t>
  </si>
  <si>
    <t xml:space="preserve"> COT-AS-0046 </t>
  </si>
  <si>
    <t xml:space="preserve"> 18.5.6 </t>
  </si>
  <si>
    <t xml:space="preserve"> COT-AS-0047 </t>
  </si>
  <si>
    <t xml:space="preserve"> 18.5.7 </t>
  </si>
  <si>
    <t xml:space="preserve"> COT-AS-0048 </t>
  </si>
  <si>
    <t xml:space="preserve"> 18.5.8 </t>
  </si>
  <si>
    <t xml:space="preserve"> COT-AS-0049 </t>
  </si>
  <si>
    <t xml:space="preserve"> 18.5.9 </t>
  </si>
  <si>
    <t xml:space="preserve"> COT-AS-0050 </t>
  </si>
  <si>
    <t xml:space="preserve"> 18.5.10 </t>
  </si>
  <si>
    <t xml:space="preserve"> COT-AS-0051 </t>
  </si>
  <si>
    <t xml:space="preserve"> 18.5.11 </t>
  </si>
  <si>
    <t xml:space="preserve"> 5023 </t>
  </si>
  <si>
    <t xml:space="preserve"> 18.5.12 </t>
  </si>
  <si>
    <t xml:space="preserve"> 4001 </t>
  </si>
  <si>
    <t xml:space="preserve"> 18.5.13 </t>
  </si>
  <si>
    <t xml:space="preserve"> COT-AS-0052 </t>
  </si>
  <si>
    <t xml:space="preserve"> 18.5.14 </t>
  </si>
  <si>
    <t xml:space="preserve"> COT-AS-0053 </t>
  </si>
  <si>
    <t xml:space="preserve"> 18.5.15 </t>
  </si>
  <si>
    <t xml:space="preserve"> COT-AS-0054 </t>
  </si>
  <si>
    <t xml:space="preserve"> 18.5.16 </t>
  </si>
  <si>
    <t xml:space="preserve"> COT-AS-0055 </t>
  </si>
  <si>
    <t xml:space="preserve"> 18.5.17 </t>
  </si>
  <si>
    <t xml:space="preserve"> COT-AS-0056 </t>
  </si>
  <si>
    <t>PLUG RCA</t>
  </si>
  <si>
    <t xml:space="preserve"> 18.5.18 </t>
  </si>
  <si>
    <t xml:space="preserve"> COT-AS-0057 </t>
  </si>
  <si>
    <t>PLUG P3</t>
  </si>
  <si>
    <t xml:space="preserve"> 18.6 </t>
  </si>
  <si>
    <t xml:space="preserve"> 18.6.1 </t>
  </si>
  <si>
    <t xml:space="preserve"> 18.6.2 </t>
  </si>
  <si>
    <t xml:space="preserve"> COT-AS-0058 </t>
  </si>
  <si>
    <t xml:space="preserve"> 18.6.3 </t>
  </si>
  <si>
    <t xml:space="preserve"> COT-AS-0059 </t>
  </si>
  <si>
    <t xml:space="preserve"> 18.6.4 </t>
  </si>
  <si>
    <t xml:space="preserve"> COT-AS-0060 </t>
  </si>
  <si>
    <t xml:space="preserve"> 18.6.5 </t>
  </si>
  <si>
    <t xml:space="preserve"> 18.6.6 </t>
  </si>
  <si>
    <t xml:space="preserve"> COT-AS-0061 </t>
  </si>
  <si>
    <t xml:space="preserve"> 18.6.7 </t>
  </si>
  <si>
    <t xml:space="preserve"> 18.6.8 </t>
  </si>
  <si>
    <t xml:space="preserve"> 18.6.9 </t>
  </si>
  <si>
    <t xml:space="preserve"> COT-AS-0062 </t>
  </si>
  <si>
    <t xml:space="preserve"> 18.6.10 </t>
  </si>
  <si>
    <t xml:space="preserve"> COT-AS-0063 </t>
  </si>
  <si>
    <t xml:space="preserve"> 18.6.11 </t>
  </si>
  <si>
    <t xml:space="preserve"> 18.6.12 </t>
  </si>
  <si>
    <t xml:space="preserve"> 18.6.13 </t>
  </si>
  <si>
    <t xml:space="preserve"> 18.6.14 </t>
  </si>
  <si>
    <t xml:space="preserve"> 18.6.15 </t>
  </si>
  <si>
    <t xml:space="preserve"> 18.6.16 </t>
  </si>
  <si>
    <t xml:space="preserve"> 18.6.17 </t>
  </si>
  <si>
    <t xml:space="preserve"> 18.6.18 </t>
  </si>
  <si>
    <t xml:space="preserve"> 18.6.19 </t>
  </si>
  <si>
    <t xml:space="preserve"> 18.6.20 </t>
  </si>
  <si>
    <t xml:space="preserve"> 18.7 </t>
  </si>
  <si>
    <t xml:space="preserve"> 18.7.1 </t>
  </si>
  <si>
    <t xml:space="preserve"> 18.7.2 </t>
  </si>
  <si>
    <t xml:space="preserve"> 18.7.3 </t>
  </si>
  <si>
    <t xml:space="preserve"> 18.7.4 </t>
  </si>
  <si>
    <t xml:space="preserve"> 18.7.5 </t>
  </si>
  <si>
    <t xml:space="preserve"> 18.7.6 </t>
  </si>
  <si>
    <t xml:space="preserve"> 18.7.7 </t>
  </si>
  <si>
    <t xml:space="preserve"> 18.7.8 </t>
  </si>
  <si>
    <t xml:space="preserve"> 18.7.9 </t>
  </si>
  <si>
    <t xml:space="preserve"> 18.7.10 </t>
  </si>
  <si>
    <t xml:space="preserve"> 18.7.11 </t>
  </si>
  <si>
    <t xml:space="preserve"> 18.7.12 </t>
  </si>
  <si>
    <t xml:space="preserve"> 18.7.13 </t>
  </si>
  <si>
    <t xml:space="preserve"> 18.7.14 </t>
  </si>
  <si>
    <t xml:space="preserve"> 18.7.15 </t>
  </si>
  <si>
    <t xml:space="preserve"> 18.7.16 </t>
  </si>
  <si>
    <t xml:space="preserve"> 18.7.17 </t>
  </si>
  <si>
    <t xml:space="preserve"> 18.8 </t>
  </si>
  <si>
    <t xml:space="preserve"> 18.8.1 </t>
  </si>
  <si>
    <t xml:space="preserve"> COT-AS-0064 </t>
  </si>
  <si>
    <t xml:space="preserve"> 18.8.2 </t>
  </si>
  <si>
    <t xml:space="preserve"> COT-AS-0065 </t>
  </si>
  <si>
    <t xml:space="preserve"> 18.8.3 </t>
  </si>
  <si>
    <t xml:space="preserve"> COT-AS-0066 </t>
  </si>
  <si>
    <t xml:space="preserve"> 18.8.4 </t>
  </si>
  <si>
    <t xml:space="preserve"> COT-AS-0067 </t>
  </si>
  <si>
    <t xml:space="preserve"> 18.8.5 </t>
  </si>
  <si>
    <t xml:space="preserve"> COT-AS-0068 </t>
  </si>
  <si>
    <t xml:space="preserve"> 18.9 </t>
  </si>
  <si>
    <t xml:space="preserve"> 18.9.1 </t>
  </si>
  <si>
    <t xml:space="preserve"> COT-AS-0069 </t>
  </si>
  <si>
    <t xml:space="preserve"> 18.9.2 </t>
  </si>
  <si>
    <t xml:space="preserve"> COT-AS-0070 </t>
  </si>
  <si>
    <t xml:space="preserve"> 18.9.3 </t>
  </si>
  <si>
    <t xml:space="preserve"> COT-AS-0071 </t>
  </si>
  <si>
    <t xml:space="preserve"> 18.10 </t>
  </si>
  <si>
    <t xml:space="preserve"> 18.10.1 </t>
  </si>
  <si>
    <t xml:space="preserve"> COT-AS-0072 </t>
  </si>
  <si>
    <t xml:space="preserve"> 18.10.2 </t>
  </si>
  <si>
    <t xml:space="preserve"> COT-AS-0073 </t>
  </si>
  <si>
    <t xml:space="preserve"> 18.10.3 </t>
  </si>
  <si>
    <t xml:space="preserve"> COT-AS-0074 </t>
  </si>
  <si>
    <t xml:space="preserve"> 18.10.4 </t>
  </si>
  <si>
    <t xml:space="preserve"> COT-AS-0075 </t>
  </si>
  <si>
    <t xml:space="preserve"> 18.10.5 </t>
  </si>
  <si>
    <t xml:space="preserve"> COT-AS-0076 </t>
  </si>
  <si>
    <t xml:space="preserve"> 18.10.6 </t>
  </si>
  <si>
    <t xml:space="preserve"> COT-AS-0077 </t>
  </si>
  <si>
    <t xml:space="preserve"> 18.10.7 </t>
  </si>
  <si>
    <t xml:space="preserve"> COT-AS-0078 </t>
  </si>
  <si>
    <t xml:space="preserve"> 18.11 </t>
  </si>
  <si>
    <t xml:space="preserve"> 18.11.1 </t>
  </si>
  <si>
    <t xml:space="preserve"> COT-AS-0079 </t>
  </si>
  <si>
    <t xml:space="preserve"> 18.11.2 </t>
  </si>
  <si>
    <t xml:space="preserve"> COT-AS-0080 </t>
  </si>
  <si>
    <t xml:space="preserve"> 18.11.3 </t>
  </si>
  <si>
    <t xml:space="preserve"> COT-AS-0081 </t>
  </si>
  <si>
    <t xml:space="preserve"> 18.11.4 </t>
  </si>
  <si>
    <t xml:space="preserve"> COT-AS-0082 </t>
  </si>
  <si>
    <t xml:space="preserve"> 18.11.5 </t>
  </si>
  <si>
    <t xml:space="preserve"> COT-AS-0083 </t>
  </si>
  <si>
    <t xml:space="preserve"> 18.11.6 </t>
  </si>
  <si>
    <t xml:space="preserve"> COT-AS-0084 </t>
  </si>
  <si>
    <t xml:space="preserve"> 18.11.7 </t>
  </si>
  <si>
    <t xml:space="preserve"> COT-AS-0085 </t>
  </si>
  <si>
    <t xml:space="preserve"> 18.11.8 </t>
  </si>
  <si>
    <t xml:space="preserve"> COT-AS-0086 </t>
  </si>
  <si>
    <t xml:space="preserve"> 18.11.9 </t>
  </si>
  <si>
    <t xml:space="preserve"> COT-AS-0087 </t>
  </si>
  <si>
    <t xml:space="preserve"> 18.11.10 </t>
  </si>
  <si>
    <t xml:space="preserve"> COT-AS-0088 </t>
  </si>
  <si>
    <t xml:space="preserve"> 19 </t>
  </si>
  <si>
    <t>SERVIÇOS COMPLEMENTARES</t>
  </si>
  <si>
    <t xml:space="preserve"> 19.1 </t>
  </si>
  <si>
    <t xml:space="preserve"> CP-190251-181 </t>
  </si>
  <si>
    <t>BANCADA EM LADRILHO EM QUARTZITO MONT BLANC</t>
  </si>
  <si>
    <t xml:space="preserve"> 19.2 </t>
  </si>
  <si>
    <t xml:space="preserve"> 111607 </t>
  </si>
  <si>
    <t>CORRIMAO INOX 304 COM VIDRO</t>
  </si>
  <si>
    <t xml:space="preserve"> 19.3 </t>
  </si>
  <si>
    <t xml:space="preserve"> 8759 </t>
  </si>
  <si>
    <t xml:space="preserve"> 19.4 </t>
  </si>
  <si>
    <t xml:space="preserve"> 61.01.770 </t>
  </si>
  <si>
    <t>CJ</t>
  </si>
  <si>
    <t xml:space="preserve"> 19.5 </t>
  </si>
  <si>
    <t xml:space="preserve"> 12990 </t>
  </si>
  <si>
    <t xml:space="preserve"> 19.6 </t>
  </si>
  <si>
    <t xml:space="preserve"> COT-00892 </t>
  </si>
  <si>
    <t xml:space="preserve"> 19.7 </t>
  </si>
  <si>
    <t xml:space="preserve"> COT-00894 </t>
  </si>
  <si>
    <t xml:space="preserve"> 19.8 </t>
  </si>
  <si>
    <t xml:space="preserve"> COT-00895 </t>
  </si>
  <si>
    <t xml:space="preserve"> 19.9 </t>
  </si>
  <si>
    <t xml:space="preserve"> 13490 </t>
  </si>
  <si>
    <t xml:space="preserve"> 19.10 </t>
  </si>
  <si>
    <t xml:space="preserve"> 13282 </t>
  </si>
  <si>
    <t xml:space="preserve"> 19.11 </t>
  </si>
  <si>
    <t xml:space="preserve"> 12393 </t>
  </si>
  <si>
    <t xml:space="preserve"> 19.12 </t>
  </si>
  <si>
    <t xml:space="preserve"> 2450 </t>
  </si>
  <si>
    <t>Total sem BDI</t>
  </si>
  <si>
    <t>Total do BDI</t>
  </si>
  <si>
    <t>Total Geral</t>
  </si>
  <si>
    <t>CONSTRUÇÃO DA ASSEMBLEIA LEGISLATIVA DE ALAGOAS - R03</t>
  </si>
  <si>
    <t>B.D.I. Dif.</t>
  </si>
  <si>
    <t>ADMINISTRAÇÃO LOCAL - ASSEMBLEIA LEGISLATIVA</t>
  </si>
  <si>
    <t>MÊS</t>
  </si>
  <si>
    <t/>
  </si>
  <si>
    <t>PLACA DE OBRA EM CHAPA AÇO GALVANIZADO, INSTALADA - REV 02_01/2022</t>
  </si>
  <si>
    <t>M²</t>
  </si>
  <si>
    <t>LIGAÇÃO PREDIAL DE ÁGUA EM MURETA DE CONCRETO, PROVISÓRIA OU DEFINITIVA, COM FORNECIMENTO DE MATERIAL, INCLUSIVE MURETA E HIDRÔMETRO, REDE DN 50MM - REV.01</t>
  </si>
  <si>
    <t>MOBILIZAÇÃO DE PESSOAL E EQUIPAMENTOS</t>
  </si>
  <si>
    <t>DESMOBILIZAÇÃO DE PESSOAL E EQUIPAMENTOS</t>
  </si>
  <si>
    <t>M³</t>
  </si>
  <si>
    <t>ESCAVAÇÃO E CARGA COM ESCAVADEIRA HIDRÁULICA DE MATERIAL DE 1ª CATEGORIA</t>
  </si>
  <si>
    <t>CONCRETO ESTRUTURAL USINADO FCK30MPA COM BOMBEAMENTO</t>
  </si>
  <si>
    <t>EXECUÇÃO DE ESTACA ROTATIVA INJETADA, INCLUSIVE CIMENTO, AREIA E ARMAÇÃO - Ø 300MM</t>
  </si>
  <si>
    <t>ARMAÇÃO PILARES E VIGAS</t>
  </si>
  <si>
    <t>ARMAÇÃO LAJES</t>
  </si>
  <si>
    <t>PROTENSÃO DE CORDOALHA DE 12,7MM</t>
  </si>
  <si>
    <t>CONCRETO SIMPLES USINADO FCK=35MPA, BOMBEADO, LANÇADO E ADENSADO EM SUPERESTRUTURA</t>
  </si>
  <si>
    <t>CINTAS E VERGAS EM CONCRETO ARMADO PRÉ-MOLDADO FCK=15 MPA, SEÇÃO 9X12CM</t>
  </si>
  <si>
    <t>FORRO DE PVC, EM RÉGUAS DE 20 CM, COR NOGUEIRA OU CARVALHO, REF:ARAFORROS OU SIMILAR</t>
  </si>
  <si>
    <t>PAINEL CEGO DO PISO A 900MM E VIDRO ATÉ O TETO L90</t>
  </si>
  <si>
    <t>PORTA CEGA COM VISOR DO PISO AO TETO L90</t>
  </si>
  <si>
    <t>PORTA DUPLA CEGA COM VISOR DO PISO AO TETO L90</t>
  </si>
  <si>
    <t>PAINEL CEGO PISO-TETO L60</t>
  </si>
  <si>
    <t>PORTA CEGA COM VISTO DO PISO AO TETO L60</t>
  </si>
  <si>
    <t>PORTA DUPLA CEGA COM VISOR DO PISO AO TETO L60</t>
  </si>
  <si>
    <t>MÉDIA TENSÃO</t>
  </si>
  <si>
    <t>POSTES E CRUZETAS</t>
  </si>
  <si>
    <t>CRUZETA EM CONCRETO ARMADO, TIPO "T", 1900MM - FORNECIMENTO</t>
  </si>
  <si>
    <t>PROTEÇÃO E COMANDO</t>
  </si>
  <si>
    <t>CHAVE FUSÍVEL TRIPOLAR 100A - 10000A</t>
  </si>
  <si>
    <t>FORNECIMENTO E INSTALAÇÃO DE PÁRA-RAIO DE DISTRIBUIÇÃO POLIMÉRICO 12KV, C/ DESLIGAMENTO AUTOMÁTICO, RESIST. NÃO LINEAR</t>
  </si>
  <si>
    <t>ELO FUSÍVEL DE EXPULSÃO 15KV - 40K</t>
  </si>
  <si>
    <t>FORNECIMENTO E INSTALÇÃO DE MUFLA TERMINAL PRIMARIA UNIPOLAR USO INTERNO PARA CABO 35/120MM2 ISOLACAO 15/25KV EM EPR - BORRACHA DE SILICONE - REV 01</t>
  </si>
  <si>
    <t>SUPORTE PARA MUFLA - FORNECIMENTO</t>
  </si>
  <si>
    <t>SUPORTE PARA FIXAÇÃO DE PARA- RAIOS E MUFLA INSTALAÇÃO INTERNA</t>
  </si>
  <si>
    <t>DISJUNTOR TERMOMAGNÉTICO TRIPOLAR 500A COM CAIXA MOLDADA 65KA</t>
  </si>
  <si>
    <t>DISJUNTOR TRIPOLAR UNI-ON A VÁCUO 17,5/ 24KV – 1250 A – COM PROTEÇÃO INDIRETA ACOPLADA. COMANDO MOTORIZADO</t>
  </si>
  <si>
    <t>FORNECIMENTO E INSTALÇÃO DE ISOLADOR SUPORTE PEDESTAL DE USO INTERNO COM PRENSA FIO, EM PORCELANA TIPO PILAR COR BRANCA, CLASSE TENSÃO 15 KV</t>
  </si>
  <si>
    <t>FORNECIMENTO E INSTALAÇÃO DE CHAVE SECCIONADORA TRIPOLAR 15KV - 400A</t>
  </si>
  <si>
    <t>NOBREAK 2500VA</t>
  </si>
  <si>
    <t>FUSÍVEL TIPO HH PARA 15 KV DE 2,5 A ATÉ 50 A</t>
  </si>
  <si>
    <t>TERMINAL CONCÊNTRICO A PRESSÃO TIPO UNIÃO T 3/8"</t>
  </si>
  <si>
    <t>TERMINAL CONCÊNTRICO A PRESSÃO TIPO UNIÃO 90° 3/8"</t>
  </si>
  <si>
    <t>TERMINAL CONCÊNTRICO A PRESSÃO TIPO UNIÃO RETA  3/8"</t>
  </si>
  <si>
    <t>TERMINAL CONCÊNTRICO A PRESSÃO TIPO ANGULAR 90°  3/8"</t>
  </si>
  <si>
    <t>RELÉ DE PROTEÇÃO DE REDE -50/51-SOBRECORRENTE INSTANTÂNEA E TEMPORIZADA, 50C/50-NSOBRECORRENTE INSTANTÂNEA E TEMPORIZADA DE NEUTRO,27-SUBTENSÃO,59-SOBRETENSÃO,32-DIRECIONAL DE POTENCIA,67-SOBRECORRENTE DIRECIONAL,59N-SOBRETENSÃO DE NEUTRO,81U/81O</t>
  </si>
  <si>
    <t>CABOS E BARRAMENTOS</t>
  </si>
  <si>
    <t>CABO DE COBRE ISOLADO #35MM² 15KV</t>
  </si>
  <si>
    <t>VERGALHÃO DE COBRE - 50MM²</t>
  </si>
  <si>
    <t>DIVERSOS</t>
  </si>
  <si>
    <t>QUADRO DE MEDIÇÃO TRIFÁSICA (ACIMA DE 10 KVA) COM CAIXA EM NORIL</t>
  </si>
  <si>
    <t>FORNECIMENTO DE ARRUELA QUADRADA 38 MM C/ FURO 18 MM</t>
  </si>
  <si>
    <t>PRESILHA DE LATÃO, L=20MM, PARA FIXAÇÃO DE CABOS COBRE, FURO D=7MM, PARA CABOS 35MM² A 50MM², REF:TEL-745 OU SIMILAR (SPDA)</t>
  </si>
  <si>
    <t>FORNECIMENTO DE GRAMPO DE LINHA VIVA 6 A 250 MCM, RAMAL 8 A 2/0 AWG</t>
  </si>
  <si>
    <t>PINO CURTO PARA ISOLADOR 15KV</t>
  </si>
  <si>
    <t>TRANSFORMADOR DE DISTRIBUIÇÃO</t>
  </si>
  <si>
    <t>ELETRODUTOS E ACESSÓRIOS</t>
  </si>
  <si>
    <t>PISO</t>
  </si>
  <si>
    <t>ELETRODUTO DE PVC RÍGIDO ROSCÁVEL, DIÂM = 110MM (4")</t>
  </si>
  <si>
    <t>CURVA PARA ELETRODUTO DE PVC RÍGIDO ROSCÁVEL, DIÂM = 110MM (4")</t>
  </si>
  <si>
    <t>LUVA PARA ELETRODUTO DE PVC RÍGIDO ROSCÁVEL, DIÂM = 110MM (4")</t>
  </si>
  <si>
    <t>ELETRODUTO EM FERRO GALVANIZADO PESADO SEM COSTURA 2" X 3M</t>
  </si>
  <si>
    <t>ELETRODUTO EM FERRO GALVANIZADO  PESADO SEM COSTURA 4" X 3M</t>
  </si>
  <si>
    <t>FORNECIMENTO E ASSENTAMENTO DE CURVA 90 DE FERRO GALVANIZADO DE     2"</t>
  </si>
  <si>
    <t>FORNECIMENTO E ASSENTAMENTO DE LUVA DE FERRO GALVANIZADO DE     2"</t>
  </si>
  <si>
    <t>BUCHA DE ALUMÍNIO P/ ELETRODUTO D=4"</t>
  </si>
  <si>
    <t>GRUPO GERADOR</t>
  </si>
  <si>
    <t>GRUPO GERADOR 330KVA - 380/220V, DIESEL, ALTERNADOR, INCLUSO QUADRO DE COMANDO, QUADRO DE TRANSFERÊNCIA AUTOMÁTICO, CARENAGEM ACÚSTICA</t>
  </si>
  <si>
    <t>ELÉTRICA DE BAIXA TENSÃO</t>
  </si>
  <si>
    <t>ALIMENTADORES DOS QUADROS GERAIS DE DISTRIBUIÇÃO</t>
  </si>
  <si>
    <t>ELETROCALHA</t>
  </si>
  <si>
    <t>FORNECIMENTO E INSTALAÇÃO DE ELETROCALHA METÁLICA  50 X  50 X 3000 MM (REF. VALEMAM OU SIMILAR)</t>
  </si>
  <si>
    <t>FORNECIMENTO E INSTALAÇÃO DE ELETROCALHA PERFURADA 200 X 100 X 3000 MM (REF. MOPA OU SIMILAR)</t>
  </si>
  <si>
    <t>FORNECIMENTO E INSTALAÇÃO DE ELETROCALHA PERFURADA 300 X 100 X 3000 MM (REF. MOPA OU SIMILAR)</t>
  </si>
  <si>
    <t>ELETRODUTO</t>
  </si>
  <si>
    <t>CABEAMENTO</t>
  </si>
  <si>
    <t>DISPOSITIVOS ELETRICOS - QUADROS</t>
  </si>
  <si>
    <t>CAIXA P/QUADRO ELETRICO EM CHAPA GALVANIZADA D=2000 X 1200 X 40MM, INCLUSIVE BARRAMENTO, ISOLADOR E MONTAGEM</t>
  </si>
  <si>
    <t>QUADRO DE COMANDO PARA 2 BOMBAS DE RECALQUES DE 1/3 A 2 CV, TRIFÁSICA, 220 VOLTS, COM CHAVE SELETORA, ACIONAMENTO MANUAL/AUTOMÁTICO, RELÉ DE SOBRECARGA E CONTATORA</t>
  </si>
  <si>
    <t>QUADRO DE COMANDO PARA 2 BOMBAS DE RECALQUES DE 5 CV, TRIFÁSICA, 220 VOLTS COM CHAVE SELETORA, ACIONAMENTO MANUAL / AUTOMÁTICO, RELÉ DE SOBRECARGA E CONTATORA</t>
  </si>
  <si>
    <t>QUADRO DE COMANDO PARA 2 BOMBAS DE INCÊNDIO DE 25CV, COMPLETA COM PROTEÇÃO DE RELÉ</t>
  </si>
  <si>
    <t>QUADRO DE COMANDO PARA 2 BOMBAS DE INCÊNDIO DE 40CV, COMPLETA COM PROTEÇÃO DE RELÉ</t>
  </si>
  <si>
    <t>DISJUNTORES</t>
  </si>
  <si>
    <t>DISJUNTOR TERMOMAGNÉTICO TRIPOLAR 125 A COM CAIXA MOLDADA 10 KA</t>
  </si>
  <si>
    <t>DISJUNTOR TERMOMAGNÉTICO TRIPOLAR 250 A COM CAIXA MOLDADA 10 KA</t>
  </si>
  <si>
    <t>EDIFICAÇÃO</t>
  </si>
  <si>
    <t>POSTE DE AÇO GALVANIZADO CÔNICO CONTÍNUO RETO, DIÂMTERO SUPERIOR DE 76MM, DIÂMTERO DA BASE 175MM, ALTURA TOTAL 9M, COM BASE DE FIXAÇÃO, DA CONIPOST REF. SÉRIE 3009/BJG+CH, CLASSE 100 DA CONIPOST OU SIMILAR</t>
  </si>
  <si>
    <t>ACESSORIOS PARA PERFILADOS</t>
  </si>
  <si>
    <t>FORNECIMENTO E INSTALAÇÃO DE SAÍDA HORIZONTAL PARA ELETRODUTO 3/4" (REF. VL 33 VALEMAM OU SIMILAR)</t>
  </si>
  <si>
    <t>CURVA HORIZONTAL 38 X 38 MM PARA ELETROCALHA METÁLICA, COM ÂNGULO 90° (REF.: MOPA OU SIMILAR)</t>
  </si>
  <si>
    <t>TÊ HORIZONTAL 38 X 38 MM PARA ELETROCALHA METÁLICA (REF. MOPA OU SIMILAR)</t>
  </si>
  <si>
    <t>CRUZETA 38 X 38 MM PARA ELETROCALHA PERFURADA METÁLICA</t>
  </si>
  <si>
    <t>TALA PLANA PERFURADA 38MM PARA ELETROCALHA METÁLICA (REF.: MOPA OU SIMILAR) - REV 01</t>
  </si>
  <si>
    <t>TERMINAL 38 X 38 MM PARA ELETROCALHA METALICA</t>
  </si>
  <si>
    <t>FORNECIMENTO E INSTALAÇÃO DE ELETROCALHA PERFURADA 100 X   50 X 3000 MM (REF. MOPA OU SIMILAR) COM TAMPA</t>
  </si>
  <si>
    <t>FORNECIMENTO E INSTALAÇÃO DE ELETROCALHA PERFURADA 100 X   100 X 3000 MM (REF. MOPA OU SIMILAR)</t>
  </si>
  <si>
    <t>SUPORTE VERTICAL  100 X 50 MM  PARA FIXAÇÃO DE ELETROCALHA METÁLICA ( REF.: MOPA OU SIMILAR)</t>
  </si>
  <si>
    <t>CURVA HORIZONTAL 50 X 50 MM PARA ELETROCALHA METÁLICA, COM ÂNGULO 90° (REF.: MOPA OU SIMILAR)</t>
  </si>
  <si>
    <t>CURVA VERTICAL 100 X 50 MM PARA ELETROCALHA METÁLICA, COM ÂNGULO 90° (REF.: MOPA OU SIMILAR)</t>
  </si>
  <si>
    <t>CURVA HORIZONTAL 100 X 100 MM PARA ELETROCALHA METÁLICA, COM ÂNGULO 90° (REF.: MOPA OU SIMILAR)</t>
  </si>
  <si>
    <t>CRUZETA 50 X 50 MM PARA ELETROCALHA PERFURADA METÁLICA</t>
  </si>
  <si>
    <t>CRUZETA 100 X 50 MM PARA ELETROCALHA PERFURADA METÁLICA (REF.: MOPA OU SIMILAR)</t>
  </si>
  <si>
    <t>CRUZETA 100 X 100 MM PARA ELETROCALHA PERFURADA METÁLICA (REF.: MOPA OU SIMILAR)</t>
  </si>
  <si>
    <t>TÊ HORIZONTAL 50 X 50 MM PARA ELETROCALHA METÁLICA (REF. MOPA OU SIMILAR)</t>
  </si>
  <si>
    <t>TÊ HORIZONTAL 100 X 50 MM COM BASE LISA PERFURADA PARA ELETROCALHA METÁLICA (REF. MOPA OU SIMILAR)</t>
  </si>
  <si>
    <t>TÊ HORIZONTAL 100 X 100 MM PARA ELETROCALHA METÁLICA (REF. MOPA OU SIMILAR)</t>
  </si>
  <si>
    <t>TALA PLANA PERFURADA 50MM PARA ELETROCALHA METÁLICA (REF.: MOPA OU SIMILAR) - REV 01</t>
  </si>
  <si>
    <t>TALA PLANA PERFURADA 100MM PARA ELETROCALHA METÁLICA (REF.: MOPA OU SIMILAR) - REV 01</t>
  </si>
  <si>
    <t>TERMINAL 50 X 50 MM PARA ELETROCALHA METALICA (REF. VL 3.01-25 GE VALEMAM OU SIMILAR)</t>
  </si>
  <si>
    <t>TERMINAL 100 X 100 MM, ZINCADO, PARA ELETROCALHA METALICA (REF. MOPA OU SIMILAR)</t>
  </si>
  <si>
    <t>PERFILADOS PARA ELETROCALHA</t>
  </si>
  <si>
    <t>PERFILADO, PRÉ-ZINCADO  A FOGO, PERFURADO 38 X 38 X 6000MM</t>
  </si>
  <si>
    <t>GANCHO CURTO PARA PERFILADO, ( REF.: MOPA OU SIMILAR)</t>
  </si>
  <si>
    <t>ACESSÓRIOS USO GERAL</t>
  </si>
  <si>
    <t>ARRUELA DE PRESSÃO 1/4"</t>
  </si>
  <si>
    <t>ARRUELA LISA ZINCADA D=1/4"</t>
  </si>
  <si>
    <t>ARRUELA DE LISA 5/16"</t>
  </si>
  <si>
    <t>PARAFUSO FENDA CABEÇA PANELA 4,2 X 32MM, AUTO-ATARRACHANTE</t>
  </si>
  <si>
    <t>PARAFUSO GALVAN. CAB. SEXT. 1/4"X1.3/4" ROSCA SOBERBA</t>
  </si>
  <si>
    <t>PARAFUSO CABEÇA DE LENTILHA 1/4 1/4X5/8 MÁQUINA ROSCA TOTAL</t>
  </si>
  <si>
    <t>FORNECIMENTO E INSTALAÇÃO DE VERGALHÃO (TIRANTE C/ ROSCA D=3/8"X1000MM (MARVITEC REF. 1431 OU SIMILAR)</t>
  </si>
  <si>
    <t>ELETRODUTO E CONEXÕES</t>
  </si>
  <si>
    <t>LUVA DE PRESSÃO PARA ELETRODUTO FLEXÍVEL CORRUGADO, DIÂM = 25MM (3/4")</t>
  </si>
  <si>
    <t>LUMINÁRIAS</t>
  </si>
  <si>
    <t>LUMINÁRIA REDONDA 6W</t>
  </si>
  <si>
    <t>LUMINÁRIA REDONDA 24W</t>
  </si>
  <si>
    <t>LUMINÁRIA QUADRADA EMBUTIR 17X17CM 8W</t>
  </si>
  <si>
    <t>LUMINÁRIA QUADRADA EMBUTIR 23X23CM 18W</t>
  </si>
  <si>
    <t>LUMINÁRIA QUADRADA EMBUTIR 23X23CM 25W</t>
  </si>
  <si>
    <t>LUMINÁRIA QUADRADA LED 40X40 CM 32W</t>
  </si>
  <si>
    <t>LUMINÁRIA QUADRADA LED 62X62 CM 45W</t>
  </si>
  <si>
    <t>REFLETOR TR LED, CORPO EM ALUMINIO, VIDRO TEMPERADO, POTENCIA 30W, BIVOLT, TEMP.COR 3000K/6000K, IP-65, DA TASCHIBRA OU SIMILAR</t>
  </si>
  <si>
    <t>REFLETOR IP 65 LED PARA PISO 50W</t>
  </si>
  <si>
    <t>DISPOSITIVOS ELETRICOS - TOMADA/INTERRUPTOR/QUADRO</t>
  </si>
  <si>
    <t>PLACA CEGA PARA CAIXA DE PVC 4" X 2", PARA TOMADAS E INTERRUPTORES</t>
  </si>
  <si>
    <t>PLACA CEGA PARA CAIXA DE PVC 4"X 4", P/ELETRODUTO</t>
  </si>
  <si>
    <t>CAIXA DE PASSAGEM 20X20X12CM, EM CHAPA AÇO GALVANIZADO, EMBUTIDA</t>
  </si>
  <si>
    <t>CAIXA DE PASSAGEM 30X30CM EM CHAPA DE AÇO GALVANIZADO - FORNECIMENTO</t>
  </si>
  <si>
    <t>QUADRO DE DISTRIBUIÇÃO DE EMBUTIR, EM CHAPA DE AÇO, PARA ATÉ 48 DISJUNTORES, COM BARRAMENTO, PADRÃO DIN, EXCLUSIVE DISJUNTORES</t>
  </si>
  <si>
    <t>QUADRO DE DISTRIBUIÇÃO DE EMBUTIR, EM CHAPA DE AÇO, PARA ATÉ 40 DISJUNTORES, 150A, COM BARRAMENTO, PADRÃO DIN, EXCLUSIVE DISJUNTORES</t>
  </si>
  <si>
    <t>QUADRO DE DISTRIBUIÇÃO DE EMBUTIR, EM CHAPA DE AÇO, PARA ATÉ 50 DISJUNTORES, 225A, COM BARRAMENTO, PADRÃO DIN, EXCLUSIVE DISJUNTORES</t>
  </si>
  <si>
    <t>QUADRO DE DISTRIBUIÇÃO DE EMBUTIR, EM CHAPA DE AÇO, PARA ATÉ 70 DISJUNTORES, 225A, COM BARRAMENTO, PADRÃO DIN, EXCLUSIVE DISJUNTORES</t>
  </si>
  <si>
    <t>DISJUNTOR TERMOMAGNETICO TRIPOLAR  70 A, PADRÃO DIN (EUROPEU - LINHA BRANCA), CURVA C, 5KA</t>
  </si>
  <si>
    <t>DISJUNTOR TERMOMAGNETICO TRIPOLAR  80 A, PADRÃO DIN (EUROPEU - LINHA BRANCA), CURVA C, 5KA</t>
  </si>
  <si>
    <t>DISJUNTOR TERMOMAGNETICO TRIPOLAR 100 A, PADRÃO DIN (EUROPEU - LINHA BRANCA), 65KA</t>
  </si>
  <si>
    <t>DISJUNTOR TERMOMAGNETICO TRIPOLAR 120 A, PADRÃO DIN</t>
  </si>
  <si>
    <t>DISJUNTOR TERMOMAGNETICO TRIPOLAR 125 A, PADRÃO DIN (EUROPEU - LINHA BRANCA), 10KA</t>
  </si>
  <si>
    <t>DISJUNTOR TERMOMAGNETICO TRIPOLAR 200 A, PADRÃO DIN (EUROPEU - LINHA BRANCA), CORRENTE 10KA</t>
  </si>
  <si>
    <t>DISJUNTOR TERMOMAGNÉTICO TRIPOLAR 225 A COM CAIXA MOLDADA 10 KA</t>
  </si>
  <si>
    <t>DISJUNTOR TERMOMAGNETICO TRIPOLAR 250 A, PADRÃO DIN (EUROPEU - LINHA BANCA), CORRENTE 65 KA</t>
  </si>
  <si>
    <t>DISJUNTOR TERMOMAGNETICO TRIPOLAR 315 A, PADRÃO DIN (EUROPEU - LINHA BRANCA), 65KA</t>
  </si>
  <si>
    <t>DISJUNTOR TERMOMAGNETICO TRIPOLAR 400 A, PADRÃO DIN (EUROPEU - LINHA BRANCA), 65KA</t>
  </si>
  <si>
    <t>DISJUNTOR TERMOMAGNETICO TRIPOLAR 500 A, PADRÃO DIN (EUROPEU - LINHA BRANCA), 65KA</t>
  </si>
  <si>
    <t>DISJUNTOR BIPOLAR DR 25 A  - DISPOSITIVO RESIDUAL DIFERENCIAL, TIPO AC, 30MA, REF.5SM1 312-OMB, SIEMENS OU SIMILAR</t>
  </si>
  <si>
    <t>CENTRAL DE AR CONDICIONADO</t>
  </si>
  <si>
    <t>FORNECIMENTO E INSTALAÇÃO DE SAÍDA HORIZONTAL PARA ELETRODUTO 2" (REF. VL 33 GE VALEMAM OU SIMILAR)</t>
  </si>
  <si>
    <t>ARRUELA DE LISA 3/8"</t>
  </si>
  <si>
    <t>ELETRODUTO EM FERRO GALVANIZADO PESADO SEM COSTURA 3/4" X 3M</t>
  </si>
  <si>
    <t>ELETRODUTO EM FERRO GALVANIZADO PESADO SEM COSTURA 1" X 3M</t>
  </si>
  <si>
    <t>QUADRO DE DISTRIBUIÇÃO DE EMBUTIR, EM CHAPA DE AÇO, PARA ATÉ 32 DISJUNTORES, 150A, COM BARRAMENTO, PADRÃO DIN, EXCLUSIVE DISJUNTORES</t>
  </si>
  <si>
    <t>DISJUNTOR TERMOMAGNETICO TRIPOLAR  63 A, PADRÃO DIN (EUROPEU - LINHA BRANCA), CURVA C</t>
  </si>
  <si>
    <t>SUBSOLO</t>
  </si>
  <si>
    <t>ACESSÓRIOS CABEAMENTO - HÍBRIDO</t>
  </si>
  <si>
    <t>FORNECIMENTO E INSTALAÇÃO DE SWITCH 24 PORTAS GERENCIÁVEL POE 10/100 /1000 + 4SFP</t>
  </si>
  <si>
    <t>ACESSÓRIOS CABEAMENTO - METÁLICO</t>
  </si>
  <si>
    <t>FORNECIMENTO E INSTALAÇÃO DE CONECTOR RJ 45 MACHO CAT 6</t>
  </si>
  <si>
    <t>ACESSÓRIOS CABEAMENTO - ÓTICO</t>
  </si>
  <si>
    <t>CONECTOR DE FIBRA ÓTICA DO TIPO SC, COMPATÍVEL COM ESPECIFICAÇÕES DA NORMA ANSI/EIA/TIA-568-C.X E IEC 61.754-4 (TIPO SC), COMPATIVEL COM FIBRA ÓTICA MULTIMODO 50/125 FÊM</t>
  </si>
  <si>
    <t>DISTRIBUIDOR INTERNO ÓPTICO - D.I.O</t>
  </si>
  <si>
    <t>EXTENSÃO ÓPTICA DUPLEX 62,5/125 CONECTOR SC, 2,5 METROS</t>
  </si>
  <si>
    <t>RACK E ACESSÓRIOS</t>
  </si>
  <si>
    <t>RACK ABERTO 24U 19"" 970MM</t>
  </si>
  <si>
    <t>ESPIRAL 1/2" - ORGANIZADOR DE FIOS E CABOS</t>
  </si>
  <si>
    <t>GUIA FRONTAL PARA CABOS</t>
  </si>
  <si>
    <t>GUIA DE CABOS FECHADO 19" 1U</t>
  </si>
  <si>
    <t>BANDEJA PARA RACK 19", DESLIZANTE, PERFURADA, 400MM DE PROFUNDIDADE</t>
  </si>
  <si>
    <t>PERFILADO PERFURADO E ACESSÓRIOS</t>
  </si>
  <si>
    <t>EMENDA EXTERNA, PARA PERFILADO TIPO "X", 38 X 38 MM, REF. CKP 119 OU SIMILAR</t>
  </si>
  <si>
    <t>ACESSÓRIOS P/ ELETRODUTOS</t>
  </si>
  <si>
    <t>PARAFUSO EM AÇO INOX, CABEÇA SEXTAVADA 1/4" X 1 1/4"</t>
  </si>
  <si>
    <t>PARAFUSO EM AÇO INOX, CABEÇA SEXTAVADA 5/16" X 70</t>
  </si>
  <si>
    <t>PARAFUSO CABEÇA LENTILHA 1/4" X 5/8", ROSCA TOTAL</t>
  </si>
  <si>
    <t>FIXAÇÃO DE ELETROCALHAS COM VERGALHÃO (TIRANTE) COM ROSCA TOTAL Ø 1/4"X1000MM (MARVITEC REF. 1431 OU SIMILAR)</t>
  </si>
  <si>
    <t>ELETROCALHA PERFURADA</t>
  </si>
  <si>
    <t>FORNECIMENTO E INSTALAÇÃO DE ELETROCALHA METÁLICA  75 X  50 X 3000 MM (REF. VL 3.01 GE 75/50 VALEMAM OU SIMILAR)</t>
  </si>
  <si>
    <t>FORNECIMENTO E INSTALAÇÃO DE ELETROCALHA PERFURADA 100 X   50 X 3000 MM (REF. MOPA OU SIMILAR)</t>
  </si>
  <si>
    <t>TÊ HORIZONTAL 75 X 50 MM PARA ELETROCALHA METÁLICA (REF. MOPA OU SIMILAR)</t>
  </si>
  <si>
    <t>SUPORTE VERTICAL  100 X 75 MM  PARA FIXAÇÃO DE ELETROCALHA METÁLICA ( REF.: MOPA OU SIMILAR)</t>
  </si>
  <si>
    <t>SUPORTE VERTICAL 150 X 150 MM PARA FIXAÇÃO DE ELETROCALHA METÁLICA (REF.: MOPA OU SIMILAR)</t>
  </si>
  <si>
    <t>DISPOSITIVOS - EMBUTIR</t>
  </si>
  <si>
    <t>TOMADA DUPLA PARA LÓGICA RJ45, 4"X2", EMBUTIR, COMPLETA, REF.0605, FAME OU SIMILAR</t>
  </si>
  <si>
    <t>PLACA 4"X2" COM FURO</t>
  </si>
  <si>
    <t>TOMADA DUPLA PARA LÓGICA NO PISO, METAL, RJ45</t>
  </si>
  <si>
    <t>CABEAMENTO ESTRUTURADO</t>
  </si>
  <si>
    <t>FORNECIMENTO E LANÇAMENTO DE CABO UTP 4 PARES CAT 6</t>
  </si>
  <si>
    <t>CABO OPTICO MONOMODO AUTOSUSTE. SM9/125 SEMI GELE.9/125 12FO</t>
  </si>
  <si>
    <t>CAIXA DE PASSAGEM</t>
  </si>
  <si>
    <t>CAIXA PASSAGEM DE SOBREPOR EM AÇO 100X100X80MM</t>
  </si>
  <si>
    <t>ELETRODUTOS E DIVERSOS</t>
  </si>
  <si>
    <t>ELETRODUTO FLEXÍVEL CORRUGADO, PVC, DN 32MM (1")</t>
  </si>
  <si>
    <t>TÉRREO</t>
  </si>
  <si>
    <t>FORNECIMENTO E INSTALAÇÃO DE MINI RACK DE PAREDE 19" X 8U X 450MM</t>
  </si>
  <si>
    <t>TAMPA DE CONCRETO PARA CAIXAS DE PASSAGEM 0,30X0,30MX0,05M</t>
  </si>
  <si>
    <t>ELETRODUTO FLEXÍVEL CORRUGADO, PVC, DN 50MM (1.1/2")</t>
  </si>
  <si>
    <t>ELETRODUTO FLEXÍVEL CORRUGADO, PVC, DN 63MM (2")</t>
  </si>
  <si>
    <t>1ª PAVIMENTO</t>
  </si>
  <si>
    <t>FORNECIMENTO E INSTALAÇÃO DE SWITCH 24 PORTAS 10/100 MPBS + 2P10-100-1000 BT</t>
  </si>
  <si>
    <t>FORNECIMENTO E INSTALAÇÃO DE RACK DE PISO FECHADO PADRÃO 19" - 40 U´S X 670MM</t>
  </si>
  <si>
    <t>FORNECIMENTO E INSTALAÇÃO DE RACK FECHADO TIPO ARMÁRIO 19" X  44 U X 870 MM INCLUSIVE ACESSÓRIOS</t>
  </si>
  <si>
    <t>FORNECIMENTO E INSTALAÇÃO DE ELETROCALHA LISA, ZINCADA, 200 X 75 X 3000 MM (REF. MOPA OU SIMILAR)</t>
  </si>
  <si>
    <t>TÊ HORIZONTAL 200 X 75MM PARA ELETROCALHA METÁLICA (REF. MOPA OU SIMILAR)</t>
  </si>
  <si>
    <t>2ª PAVIMENTO</t>
  </si>
  <si>
    <t>FORNECIMENTO E INSTALAÇÃO DE RACK DE PISO FECHADO PADRÃO 19" - 32 U´S X 670MM</t>
  </si>
  <si>
    <t>FORNECIMENTO E INSTALAÇÃO DE ELETROCALHA PERFURADA 100 X 75 X 3000 MM (REF. MOPA OU SIMILAR)</t>
  </si>
  <si>
    <t>TÊ HORIZONTAL 100 X 75 MM PARA ELETROCALHA METÁLICA  (REF.: MOPA OU SIMILAR)</t>
  </si>
  <si>
    <t>3ª PAVIMENTO</t>
  </si>
  <si>
    <t>FORNECIMENTO E INSTALAÇÃO DE ELETROCALHA PERFURADA 200 X  50 X 3000 MM  (REF. MOPA OU SIMILAR)</t>
  </si>
  <si>
    <t>CRUZETA 200 X 50 MM PARA ELETROCALHA METÁLICA LISA ZINCADA (REF.: MOPA OU SIMILAR)</t>
  </si>
  <si>
    <t>ROOFTOP</t>
  </si>
  <si>
    <t>POSTE EM AÇO GALVANIZADO,FLANGEADO, CÔNICO, CONTÍNUO, RETO, H=5.00M, INCL.BASE CONCRETO E CHUMBADORES</t>
  </si>
  <si>
    <t>1º PAVIMENTO</t>
  </si>
  <si>
    <t>2º PAVIMENTO</t>
  </si>
  <si>
    <t>3º PAVIMENTO</t>
  </si>
  <si>
    <t>SISTEMA DE PROTEÇÃO CONTRA DESCARGA ATMOSFÉRICA - SPDA</t>
  </si>
  <si>
    <t>CABO DE COBRE</t>
  </si>
  <si>
    <t>TERMINAL DE COMPRESSÃO PARA CABO DE  50 MM2 - FORNECIMENTO E INSTALAÇÃO</t>
  </si>
  <si>
    <t>FORNECIMENTO E ASSENTAMENTO DE BARRA CHATA DE ALUMÍNIO DE 7/8" X 1/8"</t>
  </si>
  <si>
    <t>FORNECIMENTO E INSTALAÇÃO DE PARAFUSO CABEÇA LENTILHA 1/4" X 1/2" (REF. VL 1.68 VALEMAM OU SIMILAR)</t>
  </si>
  <si>
    <t>FIXADOR UNIVERSAL ESTANHADO PARA CABOS 16 A 70MM2</t>
  </si>
  <si>
    <t>CAIXA DE EQUALIZAÇÃO P/ATERRAMENTO 20X20X10CM DE SOBREPOR P/11 TERMINAIS DE PRESSÃO C/BARRAMENTO</t>
  </si>
  <si>
    <t>PORCELANATO 59X59CM ESMAL.ACET.B.RETA MUNARI CONCRETO ELIANE</t>
  </si>
  <si>
    <t>REVESTIMENTO EM ALUMÍNIO TIPO ALUCOBOND, E=0,3MM, EM ESTRUTURA METÁLICA AUXILIAR DE PERFIL "U" 2", COM FORNECIMENTO E MONTAGEM,  INCLUSIVE PINTURA KAYNAR 500 COM SEIS CAMADAS</t>
  </si>
  <si>
    <t>PISO FULGET EM PLACAS DE 41X41CM MARMOCIM ESCOVADO</t>
  </si>
  <si>
    <t>REVESTIMENTO CERÂMICO PARA PISO OU PAREDE, 90 X 90 CM, PORCELANATO, ESMALTADO, POLIDO, LINHA MUNARI CIMENTO, ELIANE OU SIMILAR, APLICADO COM ARGAMASSA INDUSTRIALIZADA AC-III, REJUNTADO, EXCLUSIVE REGULARIZAÇÃO DE BASE OU EMBOÇO - REV -  03</t>
  </si>
  <si>
    <t>REVESTIMENTO CERÂMICO PARA PISO OU PAREDE, 60 X 60 CM, PORCELANATO, LINHA TRAVERTINO NAVONA, CREMA, PORTOBELLO OU SIMILAR, APLICADO COM ARGAMASSA INDUSTRIALIZADA AC-I, REJUNTADO, EXCLUSIVE REGULARIZAÇÃO DE BASE OU EMBOÇO - REV 02</t>
  </si>
  <si>
    <t>REVESTIMENTO CERÂMICO PARA PAREDE, 60 X 120 CM, LINHA CLEAN OPUS BRANCO, ELIANE OU SIMILAR, APLICADO COM ARGAMASSA INDUSTRIALIZADA AC-II, REJUNTADO, EXCLUSIVE REGULARIZAÇÃO DE BASE OU EMBOÇO</t>
  </si>
  <si>
    <t>ASSOALHO TABUA CORRIDA 7CM MADEIRA IPE C/CAMADA REGULARIZ.</t>
  </si>
  <si>
    <t>RODAPÉ EM POLIESTIRENO DE 12CM</t>
  </si>
  <si>
    <t>CALHA DE CONCRETO, COM GRELHA DE FERRO, SEÇÃO 0,20 X 0,20M</t>
  </si>
  <si>
    <t>PORTA EM MADEIRA DE LEI ALMOFADADA, EXCLUSIVE BATENTES E FERRAGENS</t>
  </si>
  <si>
    <t>PORTA EM MADEIRA DE LEI, TIPO MOLDURA P/ VIDRO, DE CORRER, COM BATENTES E 2 JOGOS DE ALIZAR, EXCLUSIVE FERRAGENS</t>
  </si>
  <si>
    <t>JANELA EM MADEIRA DE LEI, TIPO COM ALMOFADAS, DE ABRIR, C/ BATENTES (14CM) E 2 JOGOS DE ALIZA, EXCLUSIVE FERRAGENS</t>
  </si>
  <si>
    <t>FORNECIMENTO E INSTALAÇÃO DE FACHADA EM PELE DE VIDRO, EM VIDRO LAMINADO 3+3 REFLETIVO</t>
  </si>
  <si>
    <t>FORNECIMENTO E INSTALAÇÃO DE FACHADA EM PELE DE VIDRO, LINHA CITTA DUE ALCOA, EM VIDRO LAMINADO 3+3 PRATA REFLETIVO MEDINDO 8,30X6,87M,C/06 MODULOS VERTICAL E 11 MODULOS HORIZONTAL. E 05 JANELAS MAXI MAR (OBRA:SUP.REG.TRABALHO)</t>
  </si>
  <si>
    <t>ALIMENTAÇÃO</t>
  </si>
  <si>
    <t>TUBO PVC RÍGIDO SOLDÁVEL 40MM</t>
  </si>
  <si>
    <t>TUBO PVC RÍGIDO SOLDÁVEL 60MM</t>
  </si>
  <si>
    <t>ÁGUA FRIA - TUBULAÇÕES E CONEXÕES</t>
  </si>
  <si>
    <t>TUBULAÇÃO</t>
  </si>
  <si>
    <t>TUBO PVC RÍGIDO SOLDÁVEL 32MM</t>
  </si>
  <si>
    <t>CONEXÕES</t>
  </si>
  <si>
    <t>BUCHA DE REDUÇÃO CURTA DE PVC RÍGIDO SOLDÁVEL, MARROM, DIÂM = 32 X 25MM</t>
  </si>
  <si>
    <t>BUCHA DE REDUÇÃO CURTA DE PVC RÍGIDO SOLDÁVEL, MARROM, DIÂM = 75 X 60MM REV. 01 - 10/2022</t>
  </si>
  <si>
    <t>BUCHA DE REDUÇÃO LONGA DE PVC RÍGIDO SOLDÁVEL, MARROM, DIÂM = 50 X 25MM</t>
  </si>
  <si>
    <t>BUCHA DE REDUÇÃO LONGA DE PVC RÍGIDO SOLDÁVEL, MARROM, DIÂM = 50 X 32MM</t>
  </si>
  <si>
    <t>BUCHA DE REDUÇÃO LONGA DE PVC RÍGIDO SOLDÁVEL, MARROM, DIÂM = 60 X 25MM</t>
  </si>
  <si>
    <t>BUCHA DE REDUÇÃO LONGA DE PVC RÍGIDO SOLDÁVEL, MARROM, DIÂM = 60 X 32MM</t>
  </si>
  <si>
    <t>BUCHA DE REDUÇÃO LONGA DE PVC RÍGIDO SOLDÁVEL, MARROM, DIÂM = 85 X 60MM - REV 01_10/2022</t>
  </si>
  <si>
    <t>APARELHOS E ACESSÓRIOS SANITÁRIOS</t>
  </si>
  <si>
    <t>MICTÓRIO COM SIFÃO INTEGRADO, NA COR BRANCO GELO</t>
  </si>
  <si>
    <t>DUCHA HIGIÊNICA EM AÇO INOX, COM REGISTRO E DERIVAÇÃO</t>
  </si>
  <si>
    <t>LAVATÓRIO COM COLUNA SUSPENSA, NA COR BRANCA</t>
  </si>
  <si>
    <t>TORNEIRA BICA MÓVEL DE PAREDE, CROMADA</t>
  </si>
  <si>
    <t>TORNEIRA DE PAREDE PARA JARDIM OU TANQUE COM ADAPTADOR DE MANGUEIRA</t>
  </si>
  <si>
    <t>TORNEIRA DE MESA COM FECHAMENTO AUTOMÁTICO</t>
  </si>
  <si>
    <t>TANQUE MÉDIO 40L COM COLUNA, EM LOUÇA NA COR BRANCA COM TORNEIRA COM DERIVAÇÃO PARA MÁQUINA</t>
  </si>
  <si>
    <t>CHUVEIRO COM DESVIADOR E DUCHA MANUAL, CROMADO</t>
  </si>
  <si>
    <t>CUBA DE EMBUTIR EM AÇO INOX DE 70X40CM E VÁLVULA DE 4.1/2" COM ESCAPE</t>
  </si>
  <si>
    <t>ÁGUAS PLUVIAIS - TUBULAÇÕES E CONEXÕES</t>
  </si>
  <si>
    <t>TUBO PVC, SÉRIE R, ÁGUA PLUVIAL, DN 40 MM</t>
  </si>
  <si>
    <t>TUBO PVC, SÉRIE R, ÁGUA PLUVIAL, DN 50 MM</t>
  </si>
  <si>
    <t>TUBO PVC, SÉRIE R, ÁGUA PLUVIAL, DN 75 MM</t>
  </si>
  <si>
    <t>TUBO PVC, SÉRIE R, ÁGUA PLUVIAL, DN 100 MM</t>
  </si>
  <si>
    <t>TUBO PVC, SÉRIE R, ÁGUA PLUVIAL, DN 150 MM</t>
  </si>
  <si>
    <t>TUBO PVC, SÉRIE R, ÁGUA PLUVIAL, DN 200 MM</t>
  </si>
  <si>
    <t>TUBO PVC RÍGIDO C/ANEL BORRACHA, SERIE NORMAL, P/ESGOTO PREDIAL, D = 200MM</t>
  </si>
  <si>
    <t>TUBO PVC, SÉRIE R, ÁGUA PLUVIAL, DN 250 MM</t>
  </si>
  <si>
    <t>TUBO PVC ESGOTO SERIE LEVE 250MM</t>
  </si>
  <si>
    <t>CURVA 45° LONGA EM PVC RÍGIDO C/ ANÉIS, DIÂM = 50MM - REV 01_10/2022</t>
  </si>
  <si>
    <t>CURVA 45° LONGA EM PVC RÍGIDO C/ ANÉIS, DIÂM =100MM   REV.01 - 10/2022</t>
  </si>
  <si>
    <t>CURVA 90° LONGA EM PVC RÍGIDO SOLDÁVEL, DIÂM = 150MM   REV. 01 - 10/2022</t>
  </si>
  <si>
    <t>ACESSÓRIOS</t>
  </si>
  <si>
    <t>RALO SECO EM PVC 100 X 100 X 53 MM, P/ TERRAÇO, COM GRELHA QUADRADA PVC ACABAMENTO CROMADO</t>
  </si>
  <si>
    <t>RALO HEMISFÉRICO EM Fº Fº, TIPO ABACAXI Ø 100MM</t>
  </si>
  <si>
    <t>TUBO PVC, SERIE NORMAL, ESGOTO PREDIAL, DN 40 MM</t>
  </si>
  <si>
    <t>TUBO PVC, SERIE NORMAL, ESGOTO PREDIAL, DN 50 MM</t>
  </si>
  <si>
    <t>CURVA 45° LONGA EM PVC RÍGIDO SOLDÁVEL, DIÂM = 40MM</t>
  </si>
  <si>
    <t>CURVA 45° LONGA EM PVC RÍGIDO SOLDÁVEL, DIÂM = 50MM - REV 01_10/2022</t>
  </si>
  <si>
    <t>JUNÇÃO SIMPLES EM PVC RÍGIDO SOLDÁVEL, PARA ESGOTO PRIMÁRIO, DIÂM = 100 X 50MM</t>
  </si>
  <si>
    <t>JUNÇÃO SIMPLES PVC RÍGIDO SÓLDÁVEL PARA ESGOTO SECUNDÁRIO Ø 150X100MM  REV. 01 - 10/2022</t>
  </si>
  <si>
    <t>ESGOTO SANITÁRIO - TUBULAÇÕES E CONEXÕES</t>
  </si>
  <si>
    <t>TUBO PVC, SERIE NORMAL, ESGOTO PREDIAL, DN 100 MM</t>
  </si>
  <si>
    <t>TUBO PVC, SERIE NORMAL, ESGOTO PREDIAL, DN 150 MM</t>
  </si>
  <si>
    <t>CURVA 45 PVC ESGOTO LONGA 40MM</t>
  </si>
  <si>
    <t>CURVA 45° LONGA EM PVC RÍGIDO SOLDÁVEL, DIÂM = 100MM  REV. 01 - 10/2022</t>
  </si>
  <si>
    <t>CONJUNTO MOTO-BOMBA COM MOTOR DE 1/3 CV, TRIFÁSICO, BOMBA CENTRÍFUGA, SUCÇÃO=3/4", RECALQUE=3/4", PR. MÁX. 18 MCA, ALT. SUCÇÃO 8 MCA. FAIXAS HM (M) - Q (M3/H) : (17-1,8)(14-4,1)(11-5,6)(8-6,9)(5-8,0), INCLUSIVE CHAVE DE PARTIDA DIRETA</t>
  </si>
  <si>
    <t>CAIXA SIFONADA EM PVC,100X150X50MM, ACABAMENTO BRANCO, C/GRELHA E PORTA GRELHA</t>
  </si>
  <si>
    <t>ESGOTO - GORDURA</t>
  </si>
  <si>
    <t>TUBO PVC, SERIE NORMAL, ESGOTO PREDIAL, DN 75 MM</t>
  </si>
  <si>
    <t>CURVA 45° LONGA EM PVC RÍGIDO SOLDÁVEL, DIÂM = 75MM  REV.01 - 10/2022</t>
  </si>
  <si>
    <t>JUNÇÃO SIMPLES EM PVC RÍGIDO SOLDÁVEL, PARA ESGOTO PRIMÁRIO, DIÂM = 75 X 50MM  REV.01 -  10/2022</t>
  </si>
  <si>
    <t>JUNÇÃO SIMPLES EM PVC RÍGIDO SOLDÁVEL, PARA ESGOTO PRIMÁRIO, DIÂM = 100 X 75MM</t>
  </si>
  <si>
    <t>REDUÇÃO EXCENTRICA EM PVC RÍGIDO SOLDÁVEL, PARA ESGOTO PRIMÁRIO, DIÂM =   75 X 50MM</t>
  </si>
  <si>
    <t>REDUÇÃO EXCENTRICA EM PVC RÍGIDO SOLDÁVEL, PARA ESGOTO PRIMÁRIO, DIÂM = 100 X 50MM</t>
  </si>
  <si>
    <t>VENTILAÇÃO</t>
  </si>
  <si>
    <t>TÊ SANITÁRIO EM PVC RÍGIDO SOLDÁVEL, PARA ESGOTO PRIMÁRIO, DIÂM = 75 X 50MM  REV. 01 - 10/2022</t>
  </si>
  <si>
    <t>BOMBA DE INCÊNDIO 40CV</t>
  </si>
  <si>
    <t>TUBO DE AÇO GALVANIZADO 65MM</t>
  </si>
  <si>
    <t>FORNECIMENTO E INSTALAÇÃO  DE PRESSOSTATO 0 A 10 KGF/CM2</t>
  </si>
  <si>
    <t>ELETRODUTO PVC 25MM - 3/4"</t>
  </si>
  <si>
    <t>SPRINKLERS</t>
  </si>
  <si>
    <t>FORNECIMENTO E ASSENTAMENTO DE BUCHA DE REDUÇÃO DE FERRO GALVANIZADO DE 1 1/2" X 1 1/4"</t>
  </si>
  <si>
    <t>FORNECIMENTO E ASSENTAMENTO DE BUCHA DE REDUÇÃO DE FERRO GALVANIZADO DE 2" X 1 1/2"</t>
  </si>
  <si>
    <t>FORNECIMENTO E ASSENTAMENTO DE BUCHA DE REDUÇÃO DE FERRO GALVANIZADO DE 2" X 1 1/4"</t>
  </si>
  <si>
    <t>BUCHA DE REDUÇÃO EM FERRO GALVANIZADO 2 1/2"X 1 1/2"</t>
  </si>
  <si>
    <t>BUCHA DE REDUÇÃO EM FERRO GALVANIZADO 2 1/2"X 1 1/4"</t>
  </si>
  <si>
    <t>FORNECIMENTO E ASSENTAMENTO DE BUCHA DE REDUÇÃO DE FERRO GALVANIZADO DE 2 1/2" X 2"</t>
  </si>
  <si>
    <t>FORNECIMENTO E ASSENTAMENTO DE BUCHA DE REDUÇÃO DE FERRO GALVANIZADO DE 3" X 1 1/2"</t>
  </si>
  <si>
    <t>FORNECIMENTO E ASSENTAMENTO DE BUCHA DE REDUÇÃO DE FERRO GALVANIZADO DE 3" X 2"</t>
  </si>
  <si>
    <t>FORNECIMENTO E ASSENTAMENTO DE BUCHA DE REDUÇÃO DE FERRO GALVANIZADO DE 3" X 2 1/2"</t>
  </si>
  <si>
    <t>FORNECIMENTO E ASSENTAMENTO DE BUCHA DE REDUÇÃO DE FERRO GALVANIZADO DE 4" X 3"</t>
  </si>
  <si>
    <t>FORNECIMENTO E ASSENTAMENTO DE JOELHO 45 DE FERRO GALVANIZADO DE     4"</t>
  </si>
  <si>
    <t>FORNECIMENTO E ASSENTAMENTO DE JOELHO 90 DE FERRO GALVANIZADO DE 1 1/2"</t>
  </si>
  <si>
    <t>FORNECIMENTO E ASSENTAMENTO DE JOELHO 90 DE FERRO GALVANIZADO DE 1 1/4"</t>
  </si>
  <si>
    <t>FORNECIMENTO E ASSENTAMENTO DE JOELHO 90 DE FERRO GALVANIZADO DE     2"</t>
  </si>
  <si>
    <t>FORNECIMENTO E ASSENTAMENTO DE JOELHO 90 DE FERRO GALVANIZADO DE 2 1/2"</t>
  </si>
  <si>
    <t>FORNECIMENTO E ASSENTAMENTO DE JOELHO 90 DE FERRO GALVANIZADO DE     4"</t>
  </si>
  <si>
    <t>FORNECIMENTO E ASSENTAMENTO DE JOELHO DE REDUÇÃO DE FERRO GALVANIZADO DE 2" X 1 1/2"</t>
  </si>
  <si>
    <t>FORNECIMENTO E ASSENTAMENTO DE JOELHO DE REDUÇÃO DE FERRO GALVANIZADO DE 2 1/2" X 2"</t>
  </si>
  <si>
    <t>FORNECIMENTO E ASSENTAMENTO DE TE DE REDUÇÃO DE FERRO GALVANIZADO DE 2" X 1 1/2"</t>
  </si>
  <si>
    <t>FORNECIMENTO E ASSENTAMENTO DE TE DE REDUÇÃO DE FERRO GALVANIZADO DE 2" X 1"</t>
  </si>
  <si>
    <t>FORNECIMENTO E ASSENTAMENTO DE TE DE REDUÇÃO DE FERRO GALVANIZADO DE 2 1/2" X 2"</t>
  </si>
  <si>
    <t>FORNECIMENTO E ASSENTAMENTO DE TE DE REDUÇÃO DE FERRO GALVANIZADO DE 3" X 2 1/2"</t>
  </si>
  <si>
    <t>FORNECIMENTO E ASSENTAMENTO DE TE DE REDUÇÃO DE FERRO GALVANIZADO DE 4" X 3"</t>
  </si>
  <si>
    <t>TUBO DE AÇO GALVANIZADO 100MM</t>
  </si>
  <si>
    <t>TUBO DE AÇO GALVANIZADO 32MM</t>
  </si>
  <si>
    <t>TUBO DE AÇO GALVANIZADO 40MM</t>
  </si>
  <si>
    <t>TUBO DE AÇO GALVANIZADO 50MM</t>
  </si>
  <si>
    <t>TUBO DE AÇO GALVANIZADO 80MM</t>
  </si>
  <si>
    <t>BOMBA THEBE MOD TH 65-160, 30CV, C/MOTOR ELÉTRICO, SUCÇÃO 4" E RECALQUE D=2 1/2" (INCENDIO)</t>
  </si>
  <si>
    <t>VALVULA DE GOVERNO E ALARME VGA 6"</t>
  </si>
  <si>
    <t>CAMARA DE RETARDO</t>
  </si>
  <si>
    <t>VÁLVULA MEDIDORA DE FLUXO EM AÇO GALVANIZADO, TIPO PALHETA 3" (CHAVE DE FLUXO)</t>
  </si>
  <si>
    <t>CAMPAINHA (ALARME) TIPO GONGO 4" VCC, P/INCENDIO, REF.GEVI GAMMA OU SIMILAR</t>
  </si>
  <si>
    <t>FILTRO ´Y´ CORPO EM BRONZE, PRESSÃO DE SERVIÇO ATÉ 20,7 BAR (PN 20), DN= 2´</t>
  </si>
  <si>
    <t>EXTINTOR DE PÓ QUÍMICO ABC, CAPACIDADE 4 KG, ALCANCE MÉDIO DO JATO 4,5M , TEMPO DE DESCARGA 11S, NBR9443, 9444, 10721</t>
  </si>
  <si>
    <t>PLACA DE SINALIZACAO DE SEGURANCA CONTRA INCENDIO, FOTOLUMINESCENTE, RETANGULAR, *20 X 40* CM, EM PVC *2* MM ANTI-CHAMAS (SIMBOLOS, CORES E PICTOGRAMAS CONFORME NBR 13434)</t>
  </si>
  <si>
    <t>PLACA DE SINALIZAÇÃO EM ACRÍLICO, DIMENSÕES 0.12 X 0.12 M, E=2MM</t>
  </si>
  <si>
    <t>PLACA DE INDICATIVA DE "EXTINTOR" EM PVC, DIM.: 20 X 20 CM</t>
  </si>
  <si>
    <t>PLACA DE ADVERTÊNCIA 470 X 340 MM ,METÁLICA (PERIGO DE MORTE)</t>
  </si>
  <si>
    <t>CENTRAL DE ALARME E DETECÇÃO DE INCENDIO, CAPACIDADE: 8 LAÇOS, COM 2 LINHAS, MOD.VR-8L, VERIN OU SIMILAR</t>
  </si>
  <si>
    <t>PLACA DE SINALIZACAO, FOTOLUMINESCENTE, EM PVC , COM LOGOTIPO "HIDRANTE DE INCÊNDIO" -  PLACA E9</t>
  </si>
  <si>
    <t>PLACA DE SINALIZACAO, FOTOLUMINESCENTE, 30X30 CM, EM PVC , COM LOGOTIPO "ALARME SONORO"- PLACA E1</t>
  </si>
  <si>
    <t>PLACA DE SINALIZACAO, FOTOLUMINESCENTE, 38X19 CM, EM PVC , COM LOGOTIPO "COMANDO MANUAL DE ALARME DE INCÊNDIO"- PLACA E2</t>
  </si>
  <si>
    <t>ACIONADOR MANUAL (BOTOEIRA) TIPO QUEBRA-VIDRO, P/INSTAL. INCENDIO</t>
  </si>
  <si>
    <t>CABO COBRE FLEXÍVEL, NÃO HOLOGENADO, 70,0MM2 - 0,6/1KV / 90º</t>
  </si>
  <si>
    <t>SUPORTE DECORATIVO PARA EXTINTORES - REV 01/2022</t>
  </si>
  <si>
    <t>TUBO DE AÇO PRETO SEM COSTURA, CLASSE MÉDIA, CONEXÃO SOLDADA, DN 20 (3/4")</t>
  </si>
  <si>
    <t>CONECTOR FEMEA DE COBRE, SOLDA E ROSCA 22MM X 3/4" (INSTAL.GÁS)</t>
  </si>
  <si>
    <t>VÁLVULA DE ESFERA 3/4" NPT</t>
  </si>
  <si>
    <t>VALVULA GAVETA P/BLOQUEIO D=3/4", CLASSE 200, MARCA MIPEL OU SIMILAR</t>
  </si>
  <si>
    <t>CAIXA COM REGULADOR 1º ESTÁGIO (INSTALAÇÃO GÁS)</t>
  </si>
  <si>
    <t>FORNECIMENTO E ASSENTAMENTO DE TE DE REDUÇÃO DE FERRO GALVANIZADO DE 3/4" X 1/2"</t>
  </si>
  <si>
    <t>EQUIPAMENTOS</t>
  </si>
  <si>
    <t>FORNECIMENTO E INSTALAÇÃO DE CHILLER PARAFUSO 200TR CONDENSAÇÃO A ÁGUA</t>
  </si>
  <si>
    <t>PÇ</t>
  </si>
  <si>
    <t>FORNECIMENTO E INSTALAÇÃO DE TORRE DE RESFRIAMENTO 195M³/H (350TR)</t>
  </si>
  <si>
    <t>FORNECIMENTO E INSTALAÇÃO DE BOMBAS DE ÁGUA DE CONDENSAÇÃO CENTRÍFUGA 130M³/H, 15MCA TIPO INLINE COM VÁLVULA FLO-TREX E FILTRO E GUIA</t>
  </si>
  <si>
    <t>FORNECIMENTO E INSTALAÇÃO DE BOMBAS DE ÁGUA GELADA PRIMÁRIA CENTRÍFUGA 105M³/H, 15MCA TIPO INLINE COM VÁLVULA FLO-TREX E FILTRO E GUIA</t>
  </si>
  <si>
    <t>FORNECIMENTO E INSTALAÇÃO DE BOMBAS DE ÁGUA GELADA SECUNDÁRIA PLENÁRIO CENTRÍFUGA MONOBLOCO 23M³/H, 15MCA</t>
  </si>
  <si>
    <t>FORNECIMENTO E INSTALAÇÃO DE BOMBAS DE ÁGUA GELADA SECUNDÁRIA GERAL CENTRÍFUGA MONOBLOCO 277M³/H, 35MCA</t>
  </si>
  <si>
    <t>FORNECIMENTO E INSTALAÇÃO DE FANCOIL MODULAR CAP. NOM. 3TR FILTRAGEM G4</t>
  </si>
  <si>
    <t>FORNECIMENTO E INSTALAÇÃO DE FANCOIL MODULAR CAP. NOM. 5TR FILTRAGEM G4</t>
  </si>
  <si>
    <t>FORNECIMENTO E INSTALAÇÃO DE FANCOIL MODULAR CAP. NOM. 8TR FILTRAGEM G4</t>
  </si>
  <si>
    <t>FORNECIMENTO E INSTALAÇÃO DE FANCOIL MODULAR CAP. NOM. 10TR FILTRAGEM G4</t>
  </si>
  <si>
    <t>FORNECIMENTO E INSTALAÇÃO DEFANCOIL MODULAR CAP. NOM. 15TR FILTRAGEM G4</t>
  </si>
  <si>
    <t>FORNECIMENTO E INSTALAÇÃO DE FANCOIL MODULAR CAP. NOM. 20TR FILTRAGEM G4</t>
  </si>
  <si>
    <t>FORNECIMENTO E INSTALAÇÃO DE FANCOLETE SPLIT HIDRÔNICO CASSETE 4 VIAS 12.000 BTU/H</t>
  </si>
  <si>
    <t>FORNECIMENTO E INSTALAÇÃO DEFANCOLETE SPLIT HIDRÔNICO CASSETE 4 VIAS 16.000 BTU/H</t>
  </si>
  <si>
    <t>FORNECIMENTO E INSTALAÇÃO DE FANCOLETE SPLIT HIDRÔNICO CASSETE 4 VIAS 20.000 BTU/H</t>
  </si>
  <si>
    <t>FORNECIMENTO E INSTALAÇÃO DE FANCOLETE SPLIT HIDRÔNICO CASSETE 4 VIAS 25.000 BTU/H</t>
  </si>
  <si>
    <t>FORNECIMENTO E INSTALAÇÃO DE FANCOLETE SPLIT HIDRÔNICO CASSETE 4 VIAS 32.000 BTU/H</t>
  </si>
  <si>
    <t>FORNECIMENTO E INSTALAÇÃO DE FANCOLETE SPLIT HIDRÔNICO CASSETE 4 VIAS 42.000 BTU/H</t>
  </si>
  <si>
    <t>FORNECIMENTO E INSTALAÇÃO DE FANCOLETE SPLIT HIDRÔNICO CASSETE 1 VIAS 12.000 BTU/H</t>
  </si>
  <si>
    <t>FORNECIMENTO E INSTALAÇÃO DE FANCOLETE SPLIT HIDRÔNICO "BUILT-IN" 55.000 BTU/H</t>
  </si>
  <si>
    <t>FORNECIMENTO E INSTALAÇÃO DE EXAUSTOR TIPO "INLINE" 790M³/H, 25MMCA, MOD. ACI 200</t>
  </si>
  <si>
    <t>FORNECIMENTO E INSTALAÇÃO DE EXAUSTOR TIPO "INLINE" 230M³/H, 5MMCA, MOD. MEGA-PRO 34</t>
  </si>
  <si>
    <t>TANQUE DE TERMO ACUMULAÇÃO</t>
  </si>
  <si>
    <t>FORNECIMENTO E INSTALAÇÃO DE TANQUE DE TREMOACUMULAÇÃO EM CONCRETO COM ISOLAMENTO TÉRMICO EM PLACAS DE STYROFOAN OU POLIURETANO COM ESPESSURA DE 100 MM, COM DIVISÕES INTERNAS EM CONCRETO, COM VOLUME MÍNIMO ÚTIL DE 600 M³, INCLUINDO FUNDAÇÕES, CONCRETAGEM, IMPERMIABILIZAÇÃO INTERNA E EXTERNA COM FCK MÍNIMO DE 30 MPA</t>
  </si>
  <si>
    <t>DUTOS</t>
  </si>
  <si>
    <t>FORNECIMENTO E INSTALAÇÃO DE PAINEIS DE 20MM - 1200 X 2000MM (M²), PRÉ-ISOLADO DE POLIISOCIANURATO, REVESTIDO COM DUAS LÂMINAS DE ALUMÍNIO E ACESSÓRIOS</t>
  </si>
  <si>
    <t>FORNECIMENTO E INSTALAÇÃO DE PAINEIS DE 10MM - 1200 X 2000MM (M²), PRÉ-ISOLADO DE POLIISOCIANURATO, REVESTIDO COM DUAS LÂMINAS DE ALUMÍNIO E ACESSÓRIOS</t>
  </si>
  <si>
    <t>GRELHAS E DIFUSORES</t>
  </si>
  <si>
    <t>FORNECIMENTO E INSTALAÇÃO DE DIFUSOR LINEAR DE 1 SAÍDA C/ REGISTRO ADE-1 H = 254 MM, L= 10000 MM (COMPOSTO DE 10 PEÇAS DE 1000 MM) + 2 CANTONEIRAS TERMINAIS DIREITA E ESQUERDA</t>
  </si>
  <si>
    <t>FORNECIMENTO E INSTALAÇÃO DE DIFUSOR DE 4 SAÍDA, C/ REGISTRO ADLQ</t>
  </si>
  <si>
    <t>FORNECIMENTO E INSTALAÇÃO DE DIFUSOR 1 SAÍDA C/ REGISTRO ADQ-1/AG</t>
  </si>
  <si>
    <t>FORNECIMENTO E INSTALAÇÃO DE GRELHA DE PORTA C/ ALETAS INDEVASSÁVEIS E DUPLA MOLDURA AGS-T</t>
  </si>
  <si>
    <t>FORNECIMENTO E INSTALAÇÃO DE GRELHA ALETAS FIXAS, C/ REGISTRO AR-AG</t>
  </si>
  <si>
    <t>FORNECIMENTO E INSTALAÇÃO DE VENEZIANA EXTERNA AWK</t>
  </si>
  <si>
    <t>FORNECIMENTO E INSTALAÇÃO DE DAMPER DE REGULAGEM C/ ALETAS CONVERGENTES RL-B</t>
  </si>
  <si>
    <t>FORNECIMENTO E INSTALAÇÃO DE GRELHA SIMPLES DEFLEXÃO C/ REGISTRO VAT-AG</t>
  </si>
  <si>
    <t>FORNECIMENTO E INSTALAÇÃO DE GRELHA DUPLA DEFLEXÃO C/ REGISTRO VAT-DG 225X125 MM</t>
  </si>
  <si>
    <t>FORNECIMENTO E INSTALAÇÃO DE TOMADA AR EXTERIOR C/ VENEZIANA, FILTRO G4 E DAMPER VDF-711 497X297 MM</t>
  </si>
  <si>
    <t>REDE HIDRÁULICA - FORNECIMENTO E INSTALAÇÃO</t>
  </si>
  <si>
    <t>FORNECIMENTO E INSTALAÇÃO DETUBO DE AÇO GALV. DIN 2440 Ø 1/2", COM ISOLAMENTO EM TUBO DE ESPUMA ELASTOMÉRICA, REFERÊNCIA ARMAFLEX A/F - LINHA T, COM CONEXÕES E ACESSÓRIOS</t>
  </si>
  <si>
    <t>FORNECIMENTO E INSTALAÇÃO DETUBO DE AÇO GALV. DIN 2440 Ø 3/4", COM ISOLAMENTO EM TUBO DE ESPUMA ELASTOMÉRICA, REFERÊNCIA ARMAFLEX A/F - LINHA T, COM CONEXÕES E ACESSÓRIOS</t>
  </si>
  <si>
    <t>FORNECIMENTO E INSTALAÇÃO DE TUBO DE AÇO GALV. DIN 2440 Ø 1", COM ISOLAMENTO EM TUBO DE ESPUMA ELASTOMÉRICA, REFERÊNCIA ARMAFLEX A/F - LINHA T, COM CONEXÕES E ACESSÓRIOS</t>
  </si>
  <si>
    <t>FORNECIMENTO E INSTALAÇÃO DETUBO DE AÇO GALV. DIN 2440 Ø 1.1/2", COM ISOLAMENTO EM TUBO DE ESPUMA ELASTOMÉRICA, REFERÊNCIA ARMAFLEX A/F - LINHA T, COM CONEXÕES E ACESSÓRIOS</t>
  </si>
  <si>
    <t>FORNECIMENTO E INSTALAÇÃO DETUBO DE AÇO GALV. DIN 2440 Ø 1.1/4", COM ISOLAMENTO EM TUBO DE ESPUMA ELASTOMÉRICA, REFERÊNCIA ARMAFLEX A/F - LINHA T, COM CONEXÕES E ACESSÓRIOS</t>
  </si>
  <si>
    <t>FORNECIMENTO E INSTALAÇÃO DETUBO DE AÇO GALV. DIN 2440 Ø 2", COM ISOLAMENTO EM TUBO DE ESPUMA ELASTOMÉRICA, REFERÊNCIA ARMAFLEX A/F - LINHA T, COM CONEXÕES E ACESSÓRIOS</t>
  </si>
  <si>
    <t>FORNECIMENTO E INSTALAÇÃO DETUBO DE AÇO GALV. DIN 2440 Ø 2.1/2", COM ISOLAMENTO EM TUBO DE ESPUMA ELASTOMÉRICA, REFERÊNCIA ARMAFLEX A/F - LINHA T, COM CONEXÕES E ACESSÓRIOS</t>
  </si>
  <si>
    <t>FORNECIMENTO E INSTALAÇÃO DE TUBO DE AÇO PRETO SC SCH 40 Ø 3", COM ISOLAMENTO EM TUBO DE ESPUMA ELASTOMÉRICA, REFERÊNCIA ARMAFLEX A/F - LINHA T, COM CONEXÕES E ACESSÓRIOS</t>
  </si>
  <si>
    <t>FORNECIMENTO E INSTALAÇÃO DE TUBO DE AÇO PRETO SC SCH 40 Ø 4", COM ISOLAMENTO EM TUBO DE ESPUMA ELASTOMÉRICA, REFERÊNCIA ARMAFLEX A/F - LINHA T, COM CONEXÕES E ACESSÓRIOS</t>
  </si>
  <si>
    <t>FORNECIMENTO E INSTALAÇÃO DE TUBO DE AÇO PRETO SC SCH 40 Ø 5", COM ISOLAMENTO EM TUBO DE ESPUMA ELASTOMÉRICA, REFERÊNCIA ARMAFLEX A/F - LINHA T, COM CONEXÕES E ACESSÓRIOS</t>
  </si>
  <si>
    <t>FORNECIMENTO E INSTALAÇÃO DE TUBO DE AÇO PRETO SC SCH 40 Ø 6", COM ISOLAMENTO EM TUBO DE ESPUMA ELASTOMÉRICA, REFERÊNCIA ARMAFLEX A/F - LINHA T, COM CONEXÕES E ACESSÓRIOS</t>
  </si>
  <si>
    <t>FORNECIMENTO E INSTALAÇÃO DE TUBO DE AÇO PRETO SC SCH 40 Ø 8", COM CONEXÕES E ACESSÓRIOS</t>
  </si>
  <si>
    <t>BALANCEAMENTO E CONTROLE - FORNECIMENTO E INSTALAÇÃO</t>
  </si>
  <si>
    <t>FORNECIMENTO E INSTALAÇÃO DE VÁLVULA DE CONTROLE E BALANCEAMENTO - DINÂMICO DE Ø 3/4"</t>
  </si>
  <si>
    <t>FORNECIMENTO E INSTALAÇÃO DE VÁLVULA DE CONTROLE E BALANCEAMENTO - DINÂMICO DE Ø 1</t>
  </si>
  <si>
    <t>FORNECIMENTO E INSTALAÇÃO DE VÁLVULA DE CONTROLE E BALANCEAMENTO - INDEPENDENTE DE PRESSÃO DE Ø 1"</t>
  </si>
  <si>
    <t>FORNECIMENTO E INSTALAÇÃO DE VÁLVULA DE CONTROLE E BALANCEAMENTO - INDEPENDENTE DE PRESSÃO DE Ø 1.1/4"</t>
  </si>
  <si>
    <t>FORNECIMENTO E INSTALAÇÃO DE VÁLVULA DE CONTROLE E BALANCEAMENTO - INDEPENDENTE DE PRESSÃO DE Ø 1.1/2"</t>
  </si>
  <si>
    <t>FORNECIMENTO E INSTALAÇÃO DE VÁLVULA DE CONTROLE E BALANCEAMENTO - INDEPENDENTE DE PRESSÃO DE Ø 2"</t>
  </si>
  <si>
    <t>FORNECIMENTO E INSTALAÇÃO DE CHAVE DE FLUXO HIDRÁULICO MECÂNICA</t>
  </si>
  <si>
    <t>ELÉTRICA</t>
  </si>
  <si>
    <t>FORNECIMENTO E INSTALAÇÃO DE PAINEL DE COMANDO CAG</t>
  </si>
  <si>
    <t>FORNECIMENTO E INSTALAÇÃO DE PAINEL DE COMANDO FANCOIL</t>
  </si>
  <si>
    <t>FORNECIMENTO E INSTALAÇÃO DE INFRAESTRUTURA ELÉTRICA PARA CAG, COM CABOS ELETROCALHA E ACESSÓRIOS</t>
  </si>
  <si>
    <t>VB</t>
  </si>
  <si>
    <t>FORNECIMENTO E INSTALAÇÃO DE INFRAESTRUTURA ELÉTRICA PARA FANCOIL, COM ACABOS ELETROCALHA E ACESSÓRIOS</t>
  </si>
  <si>
    <t>SISTEMA DE GERENCIAMENTO DE MICROFONES, VOTAÇÃO, GRAVAÇÃO E STREAMING</t>
  </si>
  <si>
    <t>PROCESSADOR CENTRAL PROMIC P10-X1</t>
  </si>
  <si>
    <t>BASE DE MICROFONE C/ VOTAÇÃO E BIOMETRIA - PROMIC P10-AVB1</t>
  </si>
  <si>
    <t>BASE MICROFONE PROMIC P10-DA1 – TRIBUNA</t>
  </si>
  <si>
    <t>MICROFONE GOOSENECK 48 CM P10 - MG480</t>
  </si>
  <si>
    <t>MICROFONE GOOSENECK 70CM P10 - MG700</t>
  </si>
  <si>
    <t>DISTRIBUIDOR ETH</t>
  </si>
  <si>
    <t>INTERFACE DE ÁUDIO USB</t>
  </si>
  <si>
    <t>SERVIDOR CENTRAL DE PROCESSAMENTO</t>
  </si>
  <si>
    <t>MONITOR 23,8 POLEGADAS</t>
  </si>
  <si>
    <t>CÂMERA DE VÍDEO PTZ FULL HD 20X</t>
  </si>
  <si>
    <t>SUPORTE DE CÂMERA DE VÍDEO PTZ</t>
  </si>
  <si>
    <t>PAINEL DE LED 3X2 MTS P2.5</t>
  </si>
  <si>
    <t>CONTROLADORA PAINEL DE LED</t>
  </si>
  <si>
    <t>CONVERSOR HDMI / NDI 4K</t>
  </si>
  <si>
    <t>SUPORTE PAINEL DE LED</t>
  </si>
  <si>
    <t>RACK PARA INSTALAÇÃO DOS EQUIPAMENTOS</t>
  </si>
  <si>
    <t>CABOS E ACESSÓRIOS PARA INSTALAÇÃO</t>
  </si>
  <si>
    <t>FORRO ACÚSTICO AUDITÓRIO</t>
  </si>
  <si>
    <t>FORNECIMENTO E MONTAGEM DE FORRO EM GESSO ACARTONADO, COM CHAPAS ST12,5, ESTRUTURADO COM PERFIL F530 ESPAÇADOS A CADA 400MM E ATIRANTADOS COM ARAME RÍGIDO E COM FITAMENTO E EMASSAMENTO ESPECÍFICO.</t>
  </si>
  <si>
    <t>FORNECIMENTO E MONTAGEM DE FORRO EM GESSO ACARTONADO, COM CHAPAS GYPTONE BIG QUATTRO 41, MODULAÇÃO 1200X1800MM, ESTRUTURADO COM PERFIL F530 ESPAÇADOS A CADA 400MM E ATIRANTADOS COM ARAME RÍGIDO E COM FITAMENTO E EMASSAMENTO ESPECÍFICO.</t>
  </si>
  <si>
    <t>FORNECIMENTO E MONTAGEM DE FECHAMENTO VERTICAL EM GESSO ACARTONADO, COM CHAPAS ST12,5, COM ALTURA DE 0,14M E E COM FITAMENTO E EMASSAMENTO ESPECÍFICO</t>
  </si>
  <si>
    <t>FORNECIMENTO E MONTAGEM DE SANCA TIPO CORTINEIRO EM GESSO ACARTONADO, COM CHAPAS ST12,5, COM 2 VIRADAS, SENDO LARGURA DE 0,10M E ALTURA DE 0,30M E COM FITAMENTO E EMASSAMENTO</t>
  </si>
  <si>
    <t>FORNECIMENTO E APLICAÇÃO DE MANTA DE LÃ DE VIDRO DE 50MM, SOBREPOSTA NO FORRO. ROLO COM 15M².</t>
  </si>
  <si>
    <t>FORRO ACÚSTICO PLENARINHO</t>
  </si>
  <si>
    <t>FORNECIMENTO E MONTAGEM DE FECHAMENTO VERTICAL EM GESSO ACARTONADO, COM CHAPAS ST12,5, COM ALTURA DE 0,54M E E COM FITAMENTO E EMASSAMENTO ESPECÍFICO</t>
  </si>
  <si>
    <t>FORNECIMENTO E MONTAGEM DE SANCA DE ILUMINAÇÃO INVERTIDA EM GESSO ACARTONADO, COM CHAPAS ST12,5, COM 3 VIRADAS, SENDO LARGURA DE 0,05M E ALTURA DE 0,14M E COM FITAMENTO E EMASSAMENTO ESPECÍFICO.</t>
  </si>
  <si>
    <t>FORRO ACÚSTICO PLENÁRIO</t>
  </si>
  <si>
    <t>FORNECIMENTO E MONTAGEM DE FORRO COM ECOPHON FADE, ESPESSURA DE 20MM, ESTRUTURADO COM PERFIS DO SISTEMA FADE, ESPAÇADOS A CADA 800MM E 400MM E COM FITAMENTO E EMASSAMENTO ESPECÍFICO. (FORRO INCLINADO - DETALHE CURVO) - ACIMA PALCO - PÉ DIREITO DUPLO</t>
  </si>
  <si>
    <t>FORNECIMENTO E MONTAGEM DE FORRO EM GESSO ACARTONADO COM CHAPAS ST12,5, COM PERFIS DO SISTEMA FRADE, ESPAÇADOS A CADA 800MM E 400MM E COM FITAMENTO E EMASSAMENTO ESPECÍFICO. (FORRO INCLINADO) - SALÃO - PÉ DIREITO DUPLO</t>
  </si>
  <si>
    <t>FORNECIMENTO E MONTAGEM DE FORRO COM ECOPHON FADE, ESPESSURA DE 20MM, ESTRUTURADO COM PERFIS DO SISTEMA FADE, ESPAÇADOS A CADA 800MM E 400MM E COM FITAMENTO E EMASSAMENTO ESPECÍFICO. (FORRO INCLINADO) - ACIMA MEZANINO - PÉ DIREITO SIMPLES</t>
  </si>
  <si>
    <t>FORNECIMENTO E MONTAGEM DE FORRO COM ECOPHON FADE, ESPESSURA DE 20MM, ESTRUTURADO COM PERFIS DO SISTEMA FRADE, ESPAÇADOS A CADA 800MM E 400MM E COM FITAMENTO E EMASSAMENTO ESPECÍFICO. (FORRO PLANO) - ACIMA MEZANINO - PÉ DIREITO SIMPLES</t>
  </si>
  <si>
    <t>FORNECIMENTO E MONTAGEM DE FORRO COM ECOPHON FADE, ESPESSURA DE 20MM, ESTRUTURADO COM PERFIS DO SISTEMA FRADE, ESPAÇADOS A CADA 800MM E 400MM E COM FITAMENTO E EMASSAMENTO ESPECÍFICO COM ESTRUTURA CALANDRADA. (FORRO CURVO) - PÉ DIREITO DUPLO</t>
  </si>
  <si>
    <t>FORNECIMENTO E MONTAGEM DE REVESTIMENTO EM PAREDE DE ALVENARIA COM ECOPHON FADE, ESPESSURA DE 20MM, ESTRUTURADO COM PERFIS DO SISTEMA FRADE E COM FITAMENTO E EMASSAMENTO</t>
  </si>
  <si>
    <t>FORNECIMENTO E MONTAGEM DE NICHO EM DRYWALL, COM CHAPAS ST12,5, PARA EMBUTIR SISTEMA DE SOM, COM 1,84M DE COMPRIMENTO, 0,29M DE LARGURA E 0,19M DE ALTURA.</t>
  </si>
  <si>
    <t>FORNECIMENTO E MONTAGEM DE SANCA DE ILUMINAÇÃO INVERTIDA, COM CHAPAS DE GESSO ACARTONADO ST12,5, EM FORRO DE DRYWALL, COM 3 VIRADAS, ALTURA DE 0,19M E 0,25M DE LARGURA. (FORRO 3 DE GESSO ACARTONADO)</t>
  </si>
  <si>
    <t>FORNECIMENTO E MONTAGEM DE SANCA DE ILUMINAÇÃO INVERTIDA, COM CHAPAS DE GESSO ACARTONADO ST12,5, EM FORRO DE ECOPHON FADE, COM 3 VIRADAS, ALTURA DE 0,19M E 0,25M DE LARGURA. (FORRO 4 DE ECOPHON FADE)</t>
  </si>
  <si>
    <t>FORNECIMENTO E MONTAGEM DE SANCA DE ILUMINAÇÃO INVERTIDA, EM REVESTIMENTOS DE PAREDES COM CHAPAS DE GESSO ACARTONADO ST12,5, COM 3 VIRADAS E LARGURAS VARIADAS. (REVESTIMENTOS ECOPHON FADE)</t>
  </si>
  <si>
    <t>FORNECIMENTO E MONTAGEM DE SANCA DE ILUMINAÇÃO INVERTIDA, EM REVESTIMENTOS CURVO, COM 3 VIRADAS E LARGURAS VARIADAS. (REVESTIMENTOS ECOPHON FADE)</t>
  </si>
  <si>
    <t>BTECH AUDITÓRIO</t>
  </si>
  <si>
    <t>BLA164 - CAIXA ACÚSTICA VERTICAL LINE ARRAY 16X4"</t>
  </si>
  <si>
    <t>SBT115 - CAIXA ACÚSTICA SUBWOOFER 1X15" X 1.000W</t>
  </si>
  <si>
    <t>AMPLIFICADOR DIGITAL - 4 CANAIS DE 4500W CADA</t>
  </si>
  <si>
    <t>ADICIONAL DSP PARA O AMPLIFICADOR</t>
  </si>
  <si>
    <t>RETORNOS ATIVOS 12"</t>
  </si>
  <si>
    <t>MESA DE SOM DIGITAL 16 CANAIS VIA WIFI (YAMAHA DM3)</t>
  </si>
  <si>
    <t>K412M - MICROFONE SEM FIO KADOSH DUPLO</t>
  </si>
  <si>
    <t>SM 58 - MICROFONE DE MÃO COM FIO SUPER CARDIÓIDE</t>
  </si>
  <si>
    <t>MAIN POWER - CONDICIONADOR DE ENERGIA 5KVA</t>
  </si>
  <si>
    <t>AC 19 - FILTRO DE LINHA PADRÃO 19" C/ DISJUTOR</t>
  </si>
  <si>
    <t>CABO DE COBRE PP CORDPLAST 2 X 2,5 MM2, 450/750V - FORNECIMENTO</t>
  </si>
  <si>
    <t>CABO DE COBRE PP CORDPLAST 4 X 2,5 MM2, 450/750V - FORNECIMENTO</t>
  </si>
  <si>
    <t>CABO MICROFONE (ÁUDIO) AF (T) BALANCEADO SECÇÃO 2 X 0,3 MM²</t>
  </si>
  <si>
    <t>CONECTORES XLR MACHO</t>
  </si>
  <si>
    <t>CONECTORES XLR FÊMEA</t>
  </si>
  <si>
    <t>CONECTORES SPEAKON</t>
  </si>
  <si>
    <t>BTECH PLENÁRIO</t>
  </si>
  <si>
    <t>BLA84 - CAIXA ACÚSTICA VERTICAL LINE ARRAY 8X4"</t>
  </si>
  <si>
    <t>SBT112 - CAIXA ACÚSTICA SUBWOOFER 1X15" X 500W</t>
  </si>
  <si>
    <t>BUMPER - SUPORTE PARA SUBWOOFER</t>
  </si>
  <si>
    <t>PRA 518 AM - MICROFONE GOOSENECK COM FIO</t>
  </si>
  <si>
    <t>IMP2 - DIRECT BOX</t>
  </si>
  <si>
    <t>BTECH PLENARINHO</t>
  </si>
  <si>
    <t>FORRO E PISO VINÍLICO PLENARINHO E AUDITÓRIO</t>
  </si>
  <si>
    <t>FORRO EM GESSO ACARTONADO LISO (CHAPA ST): ESTRUTURAÇÃO EM MONTANTE REFORÇADO COM PERFIS NORMATIZADOS E LÃ DE VIDRO 100MM</t>
  </si>
  <si>
    <t>FORRO EM GESSO ACARTONADO PERFURADO (CHAPA GYPTONE BIG QUATTRO 41): ESTRUTURAÇÃO EM MONTANTE REFORÇADO COM PERFIS NORMATIZADOS E LÃ DE VIDRO 100MM</t>
  </si>
  <si>
    <t>SANCA EM GESSO ACARTONADO LISO (CHAPA ST): ESTRUTURAÇÃO EM CANTONEIRA COM PERFIS NORMATIZADOS E 3 VIRADAS PARA FITA DE LED</t>
  </si>
  <si>
    <t>PISO VINÍLICO MADEIRADO (COR A DEFINIR): INCLUSO: NIVELAMENTO DE PISO, LIXAMENTO, MATERIAIS DE FIXAÇÃO, FRETE E MÃO-DE-OBRA.</t>
  </si>
  <si>
    <t>RODAPÉ MADEIRADO: INCLUSO: RODAPÉ DE 7CM, COM TODAS AS PEÇAS DE INSTALAÇÃO INCLUSAS</t>
  </si>
  <si>
    <t>PAINÉIS ACÚSTICOS - AUDITÓRIO</t>
  </si>
  <si>
    <t>PAINEL ACÚSTICO TIPO 1 (PAINEL HÍBRIDO RIPADO EM MDF (1,09 M X 1,09 M X 0,07M) + KIT DE INSTALAÇÃO + FRETE E INSTALAÇÃO</t>
  </si>
  <si>
    <t>PAINEL ACÚSTICO TIPO 1 (PAINEL HÍBRIDO RIPADO EM MDF (1,09 M X 1,04 M X 0,07M) + KIT DE INSTALAÇÃO + FRETE E INSTALAÇÃO.</t>
  </si>
  <si>
    <t>PAINEL ACÚSTICO TIPO 1 (PAINEL HÍBRIDO RIPADO EM MDF (1,09 M X 0,94 M X 0,07M) + KIT DE INSTALAÇÃO + FRETE E INSTALAÇÃO</t>
  </si>
  <si>
    <t>LUMINOTÉCNICO - PLENARINHO</t>
  </si>
  <si>
    <t>PERFIL SOBREPOR LUM-40672 PLENÁRIO</t>
  </si>
  <si>
    <t>EMBUTIDO LUM-41435 PLENÁRIO</t>
  </si>
  <si>
    <t>FONTE LUM-42855 PLENÁRIO - SANCAS</t>
  </si>
  <si>
    <t>FONTE LUM-42855 PLENÁRIO - PERFIS</t>
  </si>
  <si>
    <t>KIT FITA LED UM-42856 PLENÁRIO - SANCAS</t>
  </si>
  <si>
    <t>ACESSÓRIOS LUM-39092 PLANÁRIO</t>
  </si>
  <si>
    <t>KIT FITA LED LUM-39168 PLENÁRIO - PERFIS</t>
  </si>
  <si>
    <t>LUMINOTÉCNICO - AUDITÓRIO</t>
  </si>
  <si>
    <t>EMBUTIDO LUM-41435 AUDITÓRIO</t>
  </si>
  <si>
    <t>KIT FITA LED LUM-42453 AUDITÓRIO TETO</t>
  </si>
  <si>
    <t>FONTE LUM-42855 AUDITÓRIO - SANCAS</t>
  </si>
  <si>
    <t>FONTE LUM-42855 AUDITÓRIO - PERFIS LATERAIS</t>
  </si>
  <si>
    <t>KIT FITA LED UM-42856 AUDITÓRIO - SANCAS</t>
  </si>
  <si>
    <t>ACESSÓRIOS LUM-39092 AUDITÓRIO</t>
  </si>
  <si>
    <t>ACESSÓRIOS LUM-39092 AUDITÓRIO - TETO</t>
  </si>
  <si>
    <t>PERFIL SOBREPOR LUM-39875 AUDITÓRIO</t>
  </si>
  <si>
    <t>PERFIL SOBREPOR LUM-39875 AUDITÓRIO - TETO</t>
  </si>
  <si>
    <t>KIT FITA LED LUM-39168 AUDITÓRIO - PERFIS LATERAIS</t>
  </si>
  <si>
    <t>CORRIMÃO EM AÇO INOX Ø=1 1/2", DUPLO, H=90CM</t>
  </si>
  <si>
    <t>ELEVADOR PARA PASSAGEIROS, USO INTERNO COM CAPACIDADE MÍNIMA DE 600 KG PARA QUATRO PARADAS, PORTAS UNILATERAIS</t>
  </si>
  <si>
    <t>FORNECIMENTO DE CATRACA, TIPO PEDESTAL MECÂNICA BIDIRECIONAL, DA PONTO SYSTEM OU SIMILAR, INCLUSIVE FRETE.</t>
  </si>
  <si>
    <t>POLTRONA MODELO KAS 018 SEM PRANCHETA - NORMAL</t>
  </si>
  <si>
    <t>POLTRONA MODELO KAS 018 SEM PRANCHETA - PMR</t>
  </si>
  <si>
    <t>POLTRONA MODELO KAS 018 SEM PRANCHETA - OBESO</t>
  </si>
  <si>
    <t>RESTAURO - AGUADA DE CAL, APLICADO COM TRINCHÃO, PARA PREPARO DE SUPERFÍCIE DE RECUPERAÇÃO DE TAIPA - 02 DEMÃOS</t>
  </si>
  <si>
    <t>RESTAURO - DESINFESTAÇÃO E IMUNIZAÇÃO DE ESQUADRIAS  PEÇAS  POUCO ESPESSAS</t>
  </si>
  <si>
    <t>RESTAURO - EMASSAMENTO E NIVELAMENTO DE CAMADA PICTÓRICA EM PAREDES COM PINTURA PARIETAL</t>
  </si>
  <si>
    <t>LIMPEZA GERAL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</si>
</sst>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
  </numFmts>
  <fonts count="28" x14ac:knownFonts="1">
    <font>
      <sz val="11"/>
      <name val="Arial"/>
      <family val="1"/>
    </font>
    <font>
      <b/>
      <sz val="11"/>
      <name val="Arial"/>
      <family val="1"/>
    </font>
    <font>
      <b/>
      <sz val="11"/>
      <name val="Arial"/>
      <family val="1"/>
    </font>
    <font>
      <b/>
      <sz val="11"/>
      <name val="Arial"/>
      <family val="1"/>
    </font>
    <font>
      <b/>
      <sz val="11"/>
      <name val="Arial"/>
      <family val="1"/>
    </font>
    <font>
      <b/>
      <sz val="11"/>
      <name val="Arial"/>
      <family val="1"/>
    </font>
    <font>
      <b/>
      <sz val="10"/>
      <color rgb="FF000000"/>
      <name val="Arial"/>
      <family val="1"/>
    </font>
    <font>
      <b/>
      <sz val="10"/>
      <color rgb="FF000000"/>
      <name val="Arial"/>
      <family val="1"/>
    </font>
    <font>
      <b/>
      <sz val="10"/>
      <color rgb="FF000000"/>
      <name val="Arial"/>
      <family val="1"/>
    </font>
    <font>
      <b/>
      <sz val="10"/>
      <color rgb="FF000000"/>
      <name val="Arial"/>
      <family val="1"/>
    </font>
    <font>
      <b/>
      <sz val="1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b/>
      <sz val="10"/>
      <name val="Arial"/>
      <family val="1"/>
    </font>
    <font>
      <b/>
      <sz val="10"/>
      <name val="Arial"/>
      <family val="1"/>
    </font>
    <font>
      <b/>
      <sz val="10"/>
      <name val="Arial"/>
      <family val="1"/>
    </font>
    <font>
      <sz val="10"/>
      <name val="Arial"/>
      <family val="1"/>
    </font>
    <font>
      <sz val="10"/>
      <name val="Arial"/>
      <family val="1"/>
    </font>
    <font>
      <sz val="11"/>
      <name val="Arial"/>
      <family val="1"/>
    </font>
  </fonts>
  <fills count="6">
    <fill>
      <patternFill patternType="none"/>
    </fill>
    <fill>
      <patternFill patternType="gray125"/>
    </fill>
    <fill>
      <patternFill patternType="solid">
        <fgColor rgb="FFFFFFFF"/>
      </patternFill>
    </fill>
    <fill>
      <patternFill patternType="solid">
        <fgColor rgb="FFFFFFFF"/>
      </patternFill>
    </fill>
    <fill>
      <patternFill patternType="solid">
        <fgColor theme="0" tint="-0.34998626667073579"/>
        <bgColor indexed="64"/>
      </patternFill>
    </fill>
    <fill>
      <patternFill patternType="solid">
        <fgColor theme="0" tint="-0.249977111117893"/>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43" fontId="27" fillId="0" borderId="0" applyFont="0" applyFill="0" applyBorder="0" applyAlignment="0" applyProtection="0"/>
  </cellStyleXfs>
  <cellXfs count="82">
    <xf numFmtId="0" fontId="0" fillId="0" borderId="0" xfId="0"/>
    <xf numFmtId="43" fontId="16" fillId="0" borderId="0" xfId="1" applyFont="1"/>
    <xf numFmtId="43" fontId="0" fillId="0" borderId="0" xfId="0" applyNumberFormat="1"/>
    <xf numFmtId="0" fontId="26" fillId="4" borderId="1" xfId="0" applyFont="1" applyFill="1" applyBorder="1" applyAlignment="1">
      <alignment horizontal="center" vertical="top" wrapText="1"/>
    </xf>
    <xf numFmtId="0" fontId="26" fillId="4" borderId="2" xfId="0" applyFont="1" applyFill="1" applyBorder="1" applyAlignment="1">
      <alignment horizontal="center" vertical="top" wrapText="1"/>
    </xf>
    <xf numFmtId="0" fontId="26" fillId="4" borderId="3" xfId="0" applyFont="1" applyFill="1" applyBorder="1" applyAlignment="1">
      <alignment horizontal="center" vertical="top" wrapText="1"/>
    </xf>
    <xf numFmtId="0" fontId="23" fillId="4" borderId="0" xfId="0" applyFont="1" applyFill="1" applyAlignment="1">
      <alignment horizontal="right" vertical="top" wrapText="1"/>
    </xf>
    <xf numFmtId="0" fontId="25" fillId="4" borderId="0" xfId="0" applyFont="1" applyFill="1" applyAlignment="1">
      <alignment horizontal="left" vertical="top" wrapText="1"/>
    </xf>
    <xf numFmtId="0" fontId="23" fillId="4" borderId="7" xfId="0" applyFont="1" applyFill="1" applyBorder="1" applyAlignment="1">
      <alignment horizontal="right" vertical="top" wrapText="1"/>
    </xf>
    <xf numFmtId="0" fontId="25" fillId="4" borderId="7" xfId="0" applyFont="1" applyFill="1" applyBorder="1" applyAlignment="1">
      <alignment horizontal="left" vertical="top"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0" xfId="0" applyFont="1" applyFill="1" applyBorder="1" applyAlignment="1">
      <alignment horizontal="justify" vertical="center" wrapText="1"/>
    </xf>
    <xf numFmtId="0" fontId="7" fillId="5" borderId="10" xfId="0" applyFont="1" applyFill="1" applyBorder="1" applyAlignment="1">
      <alignment horizontal="center" vertical="center" wrapText="1"/>
    </xf>
    <xf numFmtId="4" fontId="8" fillId="5" borderId="10" xfId="0" applyNumberFormat="1" applyFont="1" applyFill="1" applyBorder="1" applyAlignment="1">
      <alignment horizontal="center" vertical="center" wrapText="1"/>
    </xf>
    <xf numFmtId="164" fontId="9" fillId="5" borderId="11" xfId="0" applyNumberFormat="1" applyFont="1" applyFill="1" applyBorder="1" applyAlignment="1">
      <alignment horizontal="center" vertical="center" wrapText="1"/>
    </xf>
    <xf numFmtId="0" fontId="11"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3" xfId="0" applyFont="1" applyBorder="1" applyAlignment="1">
      <alignment horizontal="justify" vertical="center" wrapText="1"/>
    </xf>
    <xf numFmtId="0" fontId="12" fillId="0" borderId="13" xfId="0" applyFont="1" applyBorder="1" applyAlignment="1">
      <alignment horizontal="center" vertical="center" wrapText="1"/>
    </xf>
    <xf numFmtId="4" fontId="13" fillId="0" borderId="13" xfId="0" applyNumberFormat="1" applyFont="1" applyBorder="1" applyAlignment="1">
      <alignment horizontal="center" vertical="center" wrapText="1"/>
    </xf>
    <xf numFmtId="4" fontId="14" fillId="0" borderId="13" xfId="0" applyNumberFormat="1" applyFont="1" applyBorder="1" applyAlignment="1">
      <alignment horizontal="center" vertical="center" wrapText="1"/>
    </xf>
    <xf numFmtId="164" fontId="15" fillId="0" borderId="14" xfId="0" applyNumberFormat="1" applyFont="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3" xfId="0" applyFont="1" applyFill="1" applyBorder="1" applyAlignment="1">
      <alignment horizontal="justify" vertical="center" wrapText="1"/>
    </xf>
    <xf numFmtId="4" fontId="7" fillId="5" borderId="13" xfId="0" applyNumberFormat="1" applyFont="1" applyFill="1" applyBorder="1" applyAlignment="1">
      <alignment horizontal="center" vertical="center" wrapText="1"/>
    </xf>
    <xf numFmtId="4" fontId="6" fillId="5" borderId="13" xfId="0" applyNumberFormat="1" applyFont="1" applyFill="1" applyBorder="1" applyAlignment="1">
      <alignment horizontal="center" vertical="center" wrapText="1"/>
    </xf>
    <xf numFmtId="4" fontId="8" fillId="5" borderId="13" xfId="0" applyNumberFormat="1" applyFont="1" applyFill="1" applyBorder="1" applyAlignment="1">
      <alignment horizontal="center" vertical="center" wrapText="1"/>
    </xf>
    <xf numFmtId="164" fontId="9" fillId="5" borderId="14" xfId="0" applyNumberFormat="1"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3" xfId="0" applyFont="1" applyBorder="1" applyAlignment="1">
      <alignment horizontal="justify" vertical="center" wrapText="1"/>
    </xf>
    <xf numFmtId="4" fontId="7" fillId="0" borderId="13" xfId="0" applyNumberFormat="1" applyFont="1" applyBorder="1" applyAlignment="1">
      <alignment horizontal="center" vertical="center" wrapText="1"/>
    </xf>
    <xf numFmtId="4" fontId="6" fillId="0" borderId="13" xfId="0" applyNumberFormat="1" applyFont="1" applyBorder="1" applyAlignment="1">
      <alignment horizontal="center" vertical="center" wrapText="1"/>
    </xf>
    <xf numFmtId="4" fontId="8" fillId="0" borderId="13" xfId="0" applyNumberFormat="1" applyFont="1" applyBorder="1" applyAlignment="1">
      <alignment horizontal="center" vertical="center" wrapText="1"/>
    </xf>
    <xf numFmtId="164" fontId="9" fillId="0" borderId="14" xfId="0" applyNumberFormat="1" applyFont="1" applyBorder="1" applyAlignment="1">
      <alignment horizontal="center" vertical="center" wrapText="1"/>
    </xf>
    <xf numFmtId="0" fontId="17"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3" xfId="0" applyFont="1" applyBorder="1" applyAlignment="1">
      <alignment horizontal="justify" vertical="center" wrapText="1"/>
    </xf>
    <xf numFmtId="0" fontId="18" fillId="0" borderId="13" xfId="0" applyFont="1" applyBorder="1" applyAlignment="1">
      <alignment horizontal="center" vertical="center" wrapText="1"/>
    </xf>
    <xf numFmtId="4" fontId="19" fillId="0" borderId="13" xfId="0" applyNumberFormat="1" applyFont="1" applyBorder="1" applyAlignment="1">
      <alignment horizontal="center" vertical="center" wrapText="1"/>
    </xf>
    <xf numFmtId="4" fontId="20" fillId="0" borderId="13" xfId="0" applyNumberFormat="1" applyFont="1" applyBorder="1" applyAlignment="1">
      <alignment horizontal="center" vertical="center" wrapText="1"/>
    </xf>
    <xf numFmtId="164" fontId="21" fillId="0" borderId="14" xfId="0" applyNumberFormat="1" applyFont="1" applyBorder="1" applyAlignment="1">
      <alignment horizontal="center" vertical="center" wrapText="1"/>
    </xf>
    <xf numFmtId="0" fontId="11"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6" xfId="0" applyFont="1" applyBorder="1" applyAlignment="1">
      <alignment horizontal="justify" vertical="center" wrapText="1"/>
    </xf>
    <xf numFmtId="0" fontId="12" fillId="0" borderId="16" xfId="0" applyFont="1" applyBorder="1" applyAlignment="1">
      <alignment horizontal="center" vertical="center" wrapText="1"/>
    </xf>
    <xf numFmtId="4" fontId="13" fillId="0" borderId="16" xfId="0" applyNumberFormat="1" applyFont="1" applyBorder="1" applyAlignment="1">
      <alignment horizontal="center" vertical="center" wrapText="1"/>
    </xf>
    <xf numFmtId="4" fontId="14" fillId="0" borderId="16"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0" fontId="3"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22" fillId="3" borderId="6" xfId="0" applyFont="1" applyFill="1" applyBorder="1" applyAlignment="1">
      <alignment horizontal="left" vertical="top" wrapText="1"/>
    </xf>
    <xf numFmtId="0" fontId="22" fillId="3" borderId="7" xfId="0" applyFont="1" applyFill="1" applyBorder="1" applyAlignment="1">
      <alignment horizontal="left" vertical="top" wrapText="1"/>
    </xf>
    <xf numFmtId="0" fontId="10" fillId="3" borderId="7" xfId="0" applyFont="1" applyFill="1" applyBorder="1" applyAlignment="1">
      <alignment horizontal="left" vertical="top" wrapText="1"/>
    </xf>
    <xf numFmtId="10" fontId="22" fillId="3" borderId="7" xfId="0" applyNumberFormat="1"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22" fillId="3" borderId="7" xfId="0" applyFont="1" applyFill="1" applyBorder="1" applyAlignment="1">
      <alignment horizontal="left" vertical="top" wrapText="1"/>
    </xf>
    <xf numFmtId="0" fontId="22" fillId="3" borderId="8" xfId="0" applyFont="1" applyFill="1" applyBorder="1" applyAlignment="1">
      <alignment horizontal="left" vertical="top" wrapText="1"/>
    </xf>
    <xf numFmtId="0" fontId="23" fillId="4" borderId="6" xfId="0" applyFont="1" applyFill="1" applyBorder="1" applyAlignment="1">
      <alignment horizontal="right" vertical="top" wrapText="1"/>
    </xf>
    <xf numFmtId="0" fontId="23" fillId="4" borderId="7" xfId="0" applyFont="1" applyFill="1" applyBorder="1" applyAlignment="1">
      <alignment horizontal="right" vertical="top" wrapText="1"/>
    </xf>
    <xf numFmtId="0" fontId="22" fillId="4" borderId="7" xfId="0" applyFont="1" applyFill="1" applyBorder="1" applyAlignment="1">
      <alignment horizontal="left" vertical="top" wrapText="1"/>
    </xf>
    <xf numFmtId="4" fontId="24" fillId="4" borderId="7" xfId="0" applyNumberFormat="1" applyFont="1" applyFill="1" applyBorder="1" applyAlignment="1">
      <alignment horizontal="right" vertical="top" wrapText="1"/>
    </xf>
    <xf numFmtId="0" fontId="23" fillId="4" borderId="8" xfId="0" applyFont="1" applyFill="1" applyBorder="1" applyAlignment="1">
      <alignment horizontal="right" vertical="top" wrapText="1"/>
    </xf>
    <xf numFmtId="0" fontId="2" fillId="0" borderId="18" xfId="0" applyFont="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23" fillId="4" borderId="4" xfId="0" applyFont="1" applyFill="1" applyBorder="1" applyAlignment="1">
      <alignment horizontal="right" vertical="top" wrapText="1"/>
    </xf>
    <xf numFmtId="0" fontId="23" fillId="4" borderId="0" xfId="0" applyFont="1" applyFill="1" applyAlignment="1">
      <alignment horizontal="right" vertical="top" wrapText="1"/>
    </xf>
    <xf numFmtId="0" fontId="22" fillId="4" borderId="0" xfId="0" applyFont="1" applyFill="1" applyAlignment="1">
      <alignment horizontal="left" vertical="top" wrapText="1"/>
    </xf>
    <xf numFmtId="4" fontId="24" fillId="4" borderId="0" xfId="0" applyNumberFormat="1" applyFont="1" applyFill="1" applyAlignment="1">
      <alignment horizontal="right" vertical="top" wrapText="1"/>
    </xf>
    <xf numFmtId="0" fontId="23" fillId="4" borderId="5" xfId="0" applyFont="1" applyFill="1" applyBorder="1" applyAlignment="1">
      <alignment horizontal="right" vertical="top" wrapText="1"/>
    </xf>
  </cellXfs>
  <cellStyles count="2">
    <cellStyle name="Normal" xfId="0" builtinId="0"/>
    <cellStyle name="Vírgula"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593"/>
  <sheetViews>
    <sheetView tabSelected="1" showOutlineSymbols="0" showWhiteSpace="0" view="pageBreakPreview" zoomScale="85" zoomScaleNormal="85" zoomScaleSheetLayoutView="85" workbookViewId="0">
      <selection activeCell="M9" sqref="M9"/>
    </sheetView>
  </sheetViews>
  <sheetFormatPr defaultRowHeight="14.25" x14ac:dyDescent="0.2"/>
  <cols>
    <col min="1" max="2" width="10" bestFit="1" customWidth="1"/>
    <col min="3" max="3" width="13.25" bestFit="1" customWidth="1"/>
    <col min="4" max="4" width="60" bestFit="1" customWidth="1"/>
    <col min="5" max="5" width="13.125" customWidth="1"/>
    <col min="6" max="6" width="16.125" customWidth="1"/>
    <col min="7" max="7" width="13.625" customWidth="1"/>
    <col min="8" max="10" width="13" bestFit="1" customWidth="1"/>
    <col min="11" max="11" width="15" bestFit="1" customWidth="1"/>
  </cols>
  <sheetData>
    <row r="1" spans="1:10" ht="15" x14ac:dyDescent="0.2">
      <c r="A1" s="59"/>
      <c r="B1" s="60"/>
      <c r="C1" s="60"/>
      <c r="D1" s="60" t="s">
        <v>0</v>
      </c>
      <c r="E1" s="65" t="s">
        <v>1</v>
      </c>
      <c r="F1" s="65"/>
      <c r="G1" s="60" t="s">
        <v>2</v>
      </c>
      <c r="H1" s="60" t="s">
        <v>2813</v>
      </c>
      <c r="I1" s="65" t="s">
        <v>3</v>
      </c>
      <c r="J1" s="66"/>
    </row>
    <row r="2" spans="1:10" ht="135" customHeight="1" thickBot="1" x14ac:dyDescent="0.25">
      <c r="A2" s="61"/>
      <c r="B2" s="62"/>
      <c r="C2" s="62"/>
      <c r="D2" s="63" t="s">
        <v>2812</v>
      </c>
      <c r="E2" s="67" t="s">
        <v>4</v>
      </c>
      <c r="F2" s="67"/>
      <c r="G2" s="62" t="s">
        <v>5</v>
      </c>
      <c r="H2" s="64">
        <v>0.16800000000000001</v>
      </c>
      <c r="I2" s="67" t="s">
        <v>6</v>
      </c>
      <c r="J2" s="68"/>
    </row>
    <row r="3" spans="1:10" ht="21" customHeight="1" thickBot="1" x14ac:dyDescent="0.25">
      <c r="A3" s="74" t="s">
        <v>7</v>
      </c>
      <c r="B3" s="75"/>
      <c r="C3" s="75"/>
      <c r="D3" s="75"/>
      <c r="E3" s="75"/>
      <c r="F3" s="75"/>
      <c r="G3" s="75"/>
      <c r="H3" s="75"/>
      <c r="I3" s="75"/>
      <c r="J3" s="76"/>
    </row>
    <row r="4" spans="1:10" ht="30" customHeight="1" thickBot="1" x14ac:dyDescent="0.25">
      <c r="A4" s="54" t="s">
        <v>8</v>
      </c>
      <c r="B4" s="55" t="s">
        <v>9</v>
      </c>
      <c r="C4" s="56" t="s">
        <v>10</v>
      </c>
      <c r="D4" s="56" t="s">
        <v>11</v>
      </c>
      <c r="E4" s="57" t="s">
        <v>12</v>
      </c>
      <c r="F4" s="55" t="s">
        <v>13</v>
      </c>
      <c r="G4" s="55" t="s">
        <v>14</v>
      </c>
      <c r="H4" s="55" t="s">
        <v>15</v>
      </c>
      <c r="I4" s="55" t="s">
        <v>16</v>
      </c>
      <c r="J4" s="58" t="s">
        <v>17</v>
      </c>
    </row>
    <row r="5" spans="1:10" ht="24" customHeight="1" x14ac:dyDescent="0.2">
      <c r="A5" s="10" t="s">
        <v>18</v>
      </c>
      <c r="B5" s="11"/>
      <c r="C5" s="11"/>
      <c r="D5" s="12" t="s">
        <v>19</v>
      </c>
      <c r="E5" s="11"/>
      <c r="F5" s="13"/>
      <c r="G5" s="11"/>
      <c r="H5" s="11"/>
      <c r="I5" s="14">
        <f>SUM(I6)</f>
        <v>5038158.72</v>
      </c>
      <c r="J5" s="15">
        <f t="shared" ref="J5:J67" si="0">I5 / 100886018.42</f>
        <v>4.9939117420865695E-2</v>
      </c>
    </row>
    <row r="6" spans="1:10" ht="24" customHeight="1" x14ac:dyDescent="0.2">
      <c r="A6" s="16" t="s">
        <v>20</v>
      </c>
      <c r="B6" s="17" t="s">
        <v>21</v>
      </c>
      <c r="C6" s="18" t="s">
        <v>22</v>
      </c>
      <c r="D6" s="19" t="s">
        <v>2814</v>
      </c>
      <c r="E6" s="20" t="s">
        <v>2815</v>
      </c>
      <c r="F6" s="21">
        <v>24</v>
      </c>
      <c r="G6" s="22">
        <v>159892.82</v>
      </c>
      <c r="H6" s="22">
        <f>ROUND(G6 * (1 + 31.29 / 100), 2)</f>
        <v>209923.28</v>
      </c>
      <c r="I6" s="22">
        <f>ROUND(F6 * H6, 2)</f>
        <v>5038158.72</v>
      </c>
      <c r="J6" s="23">
        <f t="shared" si="0"/>
        <v>4.9939117420865695E-2</v>
      </c>
    </row>
    <row r="7" spans="1:10" ht="24" customHeight="1" x14ac:dyDescent="0.2">
      <c r="A7" s="24" t="s">
        <v>23</v>
      </c>
      <c r="B7" s="25"/>
      <c r="C7" s="25"/>
      <c r="D7" s="26" t="s">
        <v>24</v>
      </c>
      <c r="E7" s="25" t="s">
        <v>2816</v>
      </c>
      <c r="F7" s="27"/>
      <c r="G7" s="28"/>
      <c r="H7" s="28"/>
      <c r="I7" s="29">
        <f>SUM(I8:I18)</f>
        <v>501892.56</v>
      </c>
      <c r="J7" s="30">
        <f t="shared" si="0"/>
        <v>4.9748475344776125E-3</v>
      </c>
    </row>
    <row r="8" spans="1:10" ht="26.1" customHeight="1" x14ac:dyDescent="0.2">
      <c r="A8" s="16" t="s">
        <v>25</v>
      </c>
      <c r="B8" s="17" t="s">
        <v>26</v>
      </c>
      <c r="C8" s="18" t="s">
        <v>27</v>
      </c>
      <c r="D8" s="19" t="s">
        <v>2817</v>
      </c>
      <c r="E8" s="20" t="s">
        <v>2818</v>
      </c>
      <c r="F8" s="21">
        <v>6</v>
      </c>
      <c r="G8" s="22">
        <v>335.36</v>
      </c>
      <c r="H8" s="22">
        <f t="shared" ref="H8:H18" si="1">ROUND(G8 * (1 + 31.29 / 100), 2)</f>
        <v>440.29</v>
      </c>
      <c r="I8" s="22">
        <f t="shared" ref="I8:I18" si="2">ROUND(F8 * H8, 2)</f>
        <v>2641.74</v>
      </c>
      <c r="J8" s="23">
        <f t="shared" si="0"/>
        <v>2.6185392598230361E-5</v>
      </c>
    </row>
    <row r="9" spans="1:10" ht="39" customHeight="1" x14ac:dyDescent="0.2">
      <c r="A9" s="16" t="s">
        <v>28</v>
      </c>
      <c r="B9" s="17" t="s">
        <v>29</v>
      </c>
      <c r="C9" s="18" t="s">
        <v>30</v>
      </c>
      <c r="D9" s="19" t="s">
        <v>31</v>
      </c>
      <c r="E9" s="20" t="s">
        <v>2818</v>
      </c>
      <c r="F9" s="21">
        <v>10</v>
      </c>
      <c r="G9" s="22">
        <v>1107.52</v>
      </c>
      <c r="H9" s="22">
        <f t="shared" si="1"/>
        <v>1454.06</v>
      </c>
      <c r="I9" s="22">
        <f t="shared" si="2"/>
        <v>14540.6</v>
      </c>
      <c r="J9" s="23">
        <f t="shared" si="0"/>
        <v>1.4412899059477026E-4</v>
      </c>
    </row>
    <row r="10" spans="1:10" ht="39" customHeight="1" x14ac:dyDescent="0.2">
      <c r="A10" s="16" t="s">
        <v>32</v>
      </c>
      <c r="B10" s="17" t="s">
        <v>33</v>
      </c>
      <c r="C10" s="18" t="s">
        <v>30</v>
      </c>
      <c r="D10" s="19" t="s">
        <v>34</v>
      </c>
      <c r="E10" s="20" t="s">
        <v>2818</v>
      </c>
      <c r="F10" s="21">
        <v>50</v>
      </c>
      <c r="G10" s="22">
        <v>603.12</v>
      </c>
      <c r="H10" s="22">
        <f t="shared" si="1"/>
        <v>791.84</v>
      </c>
      <c r="I10" s="22">
        <f t="shared" si="2"/>
        <v>39592</v>
      </c>
      <c r="J10" s="23">
        <f t="shared" si="0"/>
        <v>3.9244288376189045E-4</v>
      </c>
    </row>
    <row r="11" spans="1:10" ht="26.1" customHeight="1" x14ac:dyDescent="0.2">
      <c r="A11" s="16" t="s">
        <v>35</v>
      </c>
      <c r="B11" s="17" t="s">
        <v>36</v>
      </c>
      <c r="C11" s="18" t="s">
        <v>30</v>
      </c>
      <c r="D11" s="19" t="s">
        <v>37</v>
      </c>
      <c r="E11" s="20" t="s">
        <v>2818</v>
      </c>
      <c r="F11" s="21">
        <v>30</v>
      </c>
      <c r="G11" s="22">
        <v>921.41</v>
      </c>
      <c r="H11" s="22">
        <f t="shared" si="1"/>
        <v>1209.72</v>
      </c>
      <c r="I11" s="22">
        <f t="shared" si="2"/>
        <v>36291.599999999999</v>
      </c>
      <c r="J11" s="23">
        <f t="shared" si="0"/>
        <v>3.5972873712702117E-4</v>
      </c>
    </row>
    <row r="12" spans="1:10" ht="39" customHeight="1" x14ac:dyDescent="0.2">
      <c r="A12" s="16" t="s">
        <v>38</v>
      </c>
      <c r="B12" s="17" t="s">
        <v>39</v>
      </c>
      <c r="C12" s="18" t="s">
        <v>30</v>
      </c>
      <c r="D12" s="19" t="s">
        <v>40</v>
      </c>
      <c r="E12" s="20" t="s">
        <v>2818</v>
      </c>
      <c r="F12" s="21">
        <v>30</v>
      </c>
      <c r="G12" s="22">
        <v>1012.99</v>
      </c>
      <c r="H12" s="22">
        <f t="shared" si="1"/>
        <v>1329.95</v>
      </c>
      <c r="I12" s="22">
        <f t="shared" si="2"/>
        <v>39898.5</v>
      </c>
      <c r="J12" s="23">
        <f t="shared" si="0"/>
        <v>3.9548096579545834E-4</v>
      </c>
    </row>
    <row r="13" spans="1:10" ht="51.95" customHeight="1" x14ac:dyDescent="0.2">
      <c r="A13" s="16" t="s">
        <v>41</v>
      </c>
      <c r="B13" s="17" t="s">
        <v>42</v>
      </c>
      <c r="C13" s="18" t="s">
        <v>22</v>
      </c>
      <c r="D13" s="19" t="s">
        <v>2819</v>
      </c>
      <c r="E13" s="20" t="s">
        <v>43</v>
      </c>
      <c r="F13" s="21">
        <v>1</v>
      </c>
      <c r="G13" s="22">
        <v>618.03</v>
      </c>
      <c r="H13" s="22">
        <f t="shared" si="1"/>
        <v>811.41</v>
      </c>
      <c r="I13" s="22">
        <f t="shared" si="2"/>
        <v>811.41</v>
      </c>
      <c r="J13" s="23">
        <f t="shared" si="0"/>
        <v>8.0428389652767097E-6</v>
      </c>
    </row>
    <row r="14" spans="1:10" ht="51.95" customHeight="1" x14ac:dyDescent="0.2">
      <c r="A14" s="16" t="s">
        <v>44</v>
      </c>
      <c r="B14" s="17" t="s">
        <v>45</v>
      </c>
      <c r="C14" s="18" t="s">
        <v>30</v>
      </c>
      <c r="D14" s="19" t="s">
        <v>46</v>
      </c>
      <c r="E14" s="20" t="s">
        <v>43</v>
      </c>
      <c r="F14" s="21">
        <v>1</v>
      </c>
      <c r="G14" s="22">
        <v>1350.09</v>
      </c>
      <c r="H14" s="22">
        <f t="shared" si="1"/>
        <v>1772.53</v>
      </c>
      <c r="I14" s="22">
        <f t="shared" si="2"/>
        <v>1772.53</v>
      </c>
      <c r="J14" s="23">
        <f t="shared" si="0"/>
        <v>1.7569629843262873E-5</v>
      </c>
    </row>
    <row r="15" spans="1:10" ht="24" customHeight="1" x14ac:dyDescent="0.2">
      <c r="A15" s="16" t="s">
        <v>47</v>
      </c>
      <c r="B15" s="17" t="s">
        <v>48</v>
      </c>
      <c r="C15" s="18" t="s">
        <v>30</v>
      </c>
      <c r="D15" s="19" t="s">
        <v>49</v>
      </c>
      <c r="E15" s="20" t="s">
        <v>2818</v>
      </c>
      <c r="F15" s="21">
        <v>696.54</v>
      </c>
      <c r="G15" s="22">
        <v>91.14</v>
      </c>
      <c r="H15" s="22">
        <f t="shared" si="1"/>
        <v>119.66</v>
      </c>
      <c r="I15" s="22">
        <f t="shared" si="2"/>
        <v>83347.98</v>
      </c>
      <c r="J15" s="23">
        <f t="shared" si="0"/>
        <v>8.2615987136109236E-4</v>
      </c>
    </row>
    <row r="16" spans="1:10" ht="24" customHeight="1" x14ac:dyDescent="0.2">
      <c r="A16" s="16" t="s">
        <v>50</v>
      </c>
      <c r="B16" s="17" t="s">
        <v>51</v>
      </c>
      <c r="C16" s="18" t="s">
        <v>22</v>
      </c>
      <c r="D16" s="19" t="s">
        <v>2820</v>
      </c>
      <c r="E16" s="20" t="s">
        <v>52</v>
      </c>
      <c r="F16" s="21">
        <v>1</v>
      </c>
      <c r="G16" s="22">
        <v>106504.44</v>
      </c>
      <c r="H16" s="22">
        <f t="shared" si="1"/>
        <v>139829.68</v>
      </c>
      <c r="I16" s="22">
        <f t="shared" si="2"/>
        <v>139829.68</v>
      </c>
      <c r="J16" s="23">
        <f t="shared" si="0"/>
        <v>1.3860164390458259E-3</v>
      </c>
    </row>
    <row r="17" spans="1:10" ht="24" customHeight="1" x14ac:dyDescent="0.2">
      <c r="A17" s="16" t="s">
        <v>53</v>
      </c>
      <c r="B17" s="17" t="s">
        <v>54</v>
      </c>
      <c r="C17" s="18" t="s">
        <v>22</v>
      </c>
      <c r="D17" s="19" t="s">
        <v>2821</v>
      </c>
      <c r="E17" s="20" t="s">
        <v>52</v>
      </c>
      <c r="F17" s="21">
        <v>1</v>
      </c>
      <c r="G17" s="22">
        <v>106504.44</v>
      </c>
      <c r="H17" s="22">
        <f t="shared" si="1"/>
        <v>139829.68</v>
      </c>
      <c r="I17" s="22">
        <f t="shared" si="2"/>
        <v>139829.68</v>
      </c>
      <c r="J17" s="23">
        <f t="shared" si="0"/>
        <v>1.3860164390458259E-3</v>
      </c>
    </row>
    <row r="18" spans="1:10" ht="26.1" customHeight="1" x14ac:dyDescent="0.2">
      <c r="A18" s="16" t="s">
        <v>55</v>
      </c>
      <c r="B18" s="17" t="s">
        <v>56</v>
      </c>
      <c r="C18" s="18" t="s">
        <v>22</v>
      </c>
      <c r="D18" s="19" t="s">
        <v>57</v>
      </c>
      <c r="E18" s="20" t="s">
        <v>2818</v>
      </c>
      <c r="F18" s="21">
        <v>7254</v>
      </c>
      <c r="G18" s="22">
        <v>0.35</v>
      </c>
      <c r="H18" s="22">
        <f t="shared" si="1"/>
        <v>0.46</v>
      </c>
      <c r="I18" s="22">
        <f t="shared" si="2"/>
        <v>3336.84</v>
      </c>
      <c r="J18" s="23">
        <f t="shared" si="0"/>
        <v>3.3075346338958039E-5</v>
      </c>
    </row>
    <row r="19" spans="1:10" ht="24" customHeight="1" x14ac:dyDescent="0.2">
      <c r="A19" s="24" t="s">
        <v>58</v>
      </c>
      <c r="B19" s="25"/>
      <c r="C19" s="25"/>
      <c r="D19" s="26" t="s">
        <v>59</v>
      </c>
      <c r="E19" s="25" t="s">
        <v>2816</v>
      </c>
      <c r="F19" s="27"/>
      <c r="G19" s="28"/>
      <c r="H19" s="28"/>
      <c r="I19" s="29">
        <f>SUM(I20:I23)</f>
        <v>142064.12</v>
      </c>
      <c r="J19" s="30">
        <f t="shared" si="0"/>
        <v>1.4081646022402318E-3</v>
      </c>
    </row>
    <row r="20" spans="1:10" ht="39" customHeight="1" x14ac:dyDescent="0.2">
      <c r="A20" s="16" t="s">
        <v>60</v>
      </c>
      <c r="B20" s="17" t="s">
        <v>61</v>
      </c>
      <c r="C20" s="18" t="s">
        <v>30</v>
      </c>
      <c r="D20" s="19" t="s">
        <v>62</v>
      </c>
      <c r="E20" s="20" t="s">
        <v>2822</v>
      </c>
      <c r="F20" s="21">
        <v>649</v>
      </c>
      <c r="G20" s="22">
        <v>92.73</v>
      </c>
      <c r="H20" s="22">
        <f>ROUND(G20 * (1 + 31.29 / 100), 2)</f>
        <v>121.75</v>
      </c>
      <c r="I20" s="22">
        <f>ROUND(F20 * H20, 2)</f>
        <v>79015.75</v>
      </c>
      <c r="J20" s="23">
        <f t="shared" si="0"/>
        <v>7.8321804386261354E-4</v>
      </c>
    </row>
    <row r="21" spans="1:10" ht="26.1" customHeight="1" x14ac:dyDescent="0.2">
      <c r="A21" s="16" t="s">
        <v>63</v>
      </c>
      <c r="B21" s="17" t="s">
        <v>64</v>
      </c>
      <c r="C21" s="18" t="s">
        <v>30</v>
      </c>
      <c r="D21" s="19" t="s">
        <v>65</v>
      </c>
      <c r="E21" s="20" t="s">
        <v>2822</v>
      </c>
      <c r="F21" s="21">
        <v>249.82</v>
      </c>
      <c r="G21" s="22">
        <v>88.2</v>
      </c>
      <c r="H21" s="22">
        <f>ROUND(G21 * (1 + 31.29 / 100), 2)</f>
        <v>115.8</v>
      </c>
      <c r="I21" s="22">
        <f>ROUND(F21 * H21, 2)</f>
        <v>28929.16</v>
      </c>
      <c r="J21" s="23">
        <f t="shared" si="0"/>
        <v>2.8675093390607021E-4</v>
      </c>
    </row>
    <row r="22" spans="1:10" ht="51.95" customHeight="1" x14ac:dyDescent="0.2">
      <c r="A22" s="16" t="s">
        <v>66</v>
      </c>
      <c r="B22" s="17" t="s">
        <v>67</v>
      </c>
      <c r="C22" s="18" t="s">
        <v>30</v>
      </c>
      <c r="D22" s="19" t="s">
        <v>68</v>
      </c>
      <c r="E22" s="20" t="s">
        <v>2822</v>
      </c>
      <c r="F22" s="21">
        <v>898.82</v>
      </c>
      <c r="G22" s="22">
        <v>8.5</v>
      </c>
      <c r="H22" s="22">
        <f>ROUND(G22 * (1 + 31.29 / 100), 2)</f>
        <v>11.16</v>
      </c>
      <c r="I22" s="22">
        <f>ROUND(F22 * H22, 2)</f>
        <v>10030.83</v>
      </c>
      <c r="J22" s="23">
        <f t="shared" si="0"/>
        <v>9.9427355317369259E-5</v>
      </c>
    </row>
    <row r="23" spans="1:10" ht="39" customHeight="1" x14ac:dyDescent="0.2">
      <c r="A23" s="16" t="s">
        <v>69</v>
      </c>
      <c r="B23" s="17" t="s">
        <v>70</v>
      </c>
      <c r="C23" s="18" t="s">
        <v>30</v>
      </c>
      <c r="D23" s="19" t="s">
        <v>71</v>
      </c>
      <c r="E23" s="20" t="s">
        <v>72</v>
      </c>
      <c r="F23" s="21">
        <v>8988.2000000000007</v>
      </c>
      <c r="G23" s="22">
        <v>2.04</v>
      </c>
      <c r="H23" s="22">
        <f>ROUND(G23 * (1 + 31.29 / 100), 2)</f>
        <v>2.68</v>
      </c>
      <c r="I23" s="22">
        <f>ROUND(F23 * H23, 2)</f>
        <v>24088.38</v>
      </c>
      <c r="J23" s="23">
        <f t="shared" si="0"/>
        <v>2.387682691541788E-4</v>
      </c>
    </row>
    <row r="24" spans="1:10" ht="24" customHeight="1" x14ac:dyDescent="0.2">
      <c r="A24" s="24" t="s">
        <v>73</v>
      </c>
      <c r="B24" s="25"/>
      <c r="C24" s="25"/>
      <c r="D24" s="26" t="s">
        <v>74</v>
      </c>
      <c r="E24" s="25" t="s">
        <v>2816</v>
      </c>
      <c r="F24" s="27"/>
      <c r="G24" s="28"/>
      <c r="H24" s="28"/>
      <c r="I24" s="29">
        <f>SUM(I25:I27)</f>
        <v>471545.71</v>
      </c>
      <c r="J24" s="30">
        <f t="shared" si="0"/>
        <v>4.6740442073638141E-3</v>
      </c>
    </row>
    <row r="25" spans="1:10" ht="26.1" customHeight="1" x14ac:dyDescent="0.2">
      <c r="A25" s="16" t="s">
        <v>75</v>
      </c>
      <c r="B25" s="17" t="s">
        <v>76</v>
      </c>
      <c r="C25" s="18" t="s">
        <v>27</v>
      </c>
      <c r="D25" s="19" t="s">
        <v>2823</v>
      </c>
      <c r="E25" s="20" t="s">
        <v>2822</v>
      </c>
      <c r="F25" s="21">
        <v>8061.13</v>
      </c>
      <c r="G25" s="22">
        <v>3.36</v>
      </c>
      <c r="H25" s="22">
        <f>ROUND(G25 * (1 + 31.29 / 100), 2)</f>
        <v>4.41</v>
      </c>
      <c r="I25" s="22">
        <f>ROUND(F25 * H25, 2)</f>
        <v>35549.58</v>
      </c>
      <c r="J25" s="23">
        <f t="shared" si="0"/>
        <v>3.5237370407466219E-4</v>
      </c>
    </row>
    <row r="26" spans="1:10" ht="39" customHeight="1" x14ac:dyDescent="0.2">
      <c r="A26" s="16" t="s">
        <v>77</v>
      </c>
      <c r="B26" s="17" t="s">
        <v>70</v>
      </c>
      <c r="C26" s="18" t="s">
        <v>30</v>
      </c>
      <c r="D26" s="19" t="s">
        <v>71</v>
      </c>
      <c r="E26" s="20" t="s">
        <v>72</v>
      </c>
      <c r="F26" s="21">
        <v>161222.6</v>
      </c>
      <c r="G26" s="22">
        <v>2.04</v>
      </c>
      <c r="H26" s="22">
        <f>ROUND(G26 * (1 + 31.29 / 100), 2)</f>
        <v>2.68</v>
      </c>
      <c r="I26" s="22">
        <f>ROUND(F26 * H26, 2)</f>
        <v>432076.57</v>
      </c>
      <c r="J26" s="23">
        <f t="shared" si="0"/>
        <v>4.2828191335811863E-3</v>
      </c>
    </row>
    <row r="27" spans="1:10" ht="26.1" customHeight="1" x14ac:dyDescent="0.2">
      <c r="A27" s="16" t="s">
        <v>78</v>
      </c>
      <c r="B27" s="17" t="s">
        <v>79</v>
      </c>
      <c r="C27" s="18" t="s">
        <v>30</v>
      </c>
      <c r="D27" s="19" t="s">
        <v>80</v>
      </c>
      <c r="E27" s="20" t="s">
        <v>2818</v>
      </c>
      <c r="F27" s="21">
        <v>2578.66</v>
      </c>
      <c r="G27" s="22">
        <v>1.1599999999999999</v>
      </c>
      <c r="H27" s="22">
        <f>ROUND(G27 * (1 + 31.29 / 100), 2)</f>
        <v>1.52</v>
      </c>
      <c r="I27" s="22">
        <f>ROUND(F27 * H27, 2)</f>
        <v>3919.56</v>
      </c>
      <c r="J27" s="23">
        <f t="shared" si="0"/>
        <v>3.8851369707965127E-5</v>
      </c>
    </row>
    <row r="28" spans="1:10" ht="24" customHeight="1" x14ac:dyDescent="0.2">
      <c r="A28" s="24" t="s">
        <v>81</v>
      </c>
      <c r="B28" s="25"/>
      <c r="C28" s="25"/>
      <c r="D28" s="26" t="s">
        <v>82</v>
      </c>
      <c r="E28" s="25" t="s">
        <v>2816</v>
      </c>
      <c r="F28" s="27"/>
      <c r="G28" s="28"/>
      <c r="H28" s="28"/>
      <c r="I28" s="29">
        <f>SUM(I29:I36)</f>
        <v>8261114.2799999993</v>
      </c>
      <c r="J28" s="30">
        <f t="shared" si="0"/>
        <v>8.1885621113602064E-2</v>
      </c>
    </row>
    <row r="29" spans="1:10" ht="39" customHeight="1" x14ac:dyDescent="0.2">
      <c r="A29" s="16" t="s">
        <v>83</v>
      </c>
      <c r="B29" s="17" t="s">
        <v>84</v>
      </c>
      <c r="C29" s="18" t="s">
        <v>30</v>
      </c>
      <c r="D29" s="19" t="s">
        <v>85</v>
      </c>
      <c r="E29" s="20" t="s">
        <v>2822</v>
      </c>
      <c r="F29" s="21">
        <v>2045.46</v>
      </c>
      <c r="G29" s="22">
        <v>88.88</v>
      </c>
      <c r="H29" s="22">
        <f t="shared" ref="H29:H36" si="3">ROUND(G29 * (1 + 31.29 / 100), 2)</f>
        <v>116.69</v>
      </c>
      <c r="I29" s="22">
        <f t="shared" ref="I29:I36" si="4">ROUND(F29 * H29, 2)</f>
        <v>238684.73</v>
      </c>
      <c r="J29" s="23">
        <f t="shared" si="0"/>
        <v>2.3658851220228383E-3</v>
      </c>
    </row>
    <row r="30" spans="1:10" ht="26.1" customHeight="1" x14ac:dyDescent="0.2">
      <c r="A30" s="16" t="s">
        <v>86</v>
      </c>
      <c r="B30" s="17" t="s">
        <v>87</v>
      </c>
      <c r="C30" s="18" t="s">
        <v>30</v>
      </c>
      <c r="D30" s="19" t="s">
        <v>88</v>
      </c>
      <c r="E30" s="20" t="s">
        <v>89</v>
      </c>
      <c r="F30" s="21">
        <v>80300</v>
      </c>
      <c r="G30" s="22">
        <v>14.78</v>
      </c>
      <c r="H30" s="22">
        <f t="shared" si="3"/>
        <v>19.399999999999999</v>
      </c>
      <c r="I30" s="22">
        <f t="shared" si="4"/>
        <v>1557820</v>
      </c>
      <c r="J30" s="23">
        <f t="shared" si="0"/>
        <v>1.5441386471558603E-2</v>
      </c>
    </row>
    <row r="31" spans="1:10" ht="39" customHeight="1" x14ac:dyDescent="0.2">
      <c r="A31" s="16" t="s">
        <v>90</v>
      </c>
      <c r="B31" s="17" t="s">
        <v>91</v>
      </c>
      <c r="C31" s="18" t="s">
        <v>30</v>
      </c>
      <c r="D31" s="19" t="s">
        <v>92</v>
      </c>
      <c r="E31" s="20" t="s">
        <v>2818</v>
      </c>
      <c r="F31" s="21">
        <v>2250</v>
      </c>
      <c r="G31" s="22">
        <v>128.47</v>
      </c>
      <c r="H31" s="22">
        <f t="shared" si="3"/>
        <v>168.67</v>
      </c>
      <c r="I31" s="22">
        <f t="shared" si="4"/>
        <v>379507.5</v>
      </c>
      <c r="J31" s="23">
        <f t="shared" si="0"/>
        <v>3.7617452442227127E-3</v>
      </c>
    </row>
    <row r="32" spans="1:10" ht="26.1" customHeight="1" x14ac:dyDescent="0.2">
      <c r="A32" s="16" t="s">
        <v>93</v>
      </c>
      <c r="B32" s="17" t="s">
        <v>94</v>
      </c>
      <c r="C32" s="18" t="s">
        <v>95</v>
      </c>
      <c r="D32" s="19" t="s">
        <v>2824</v>
      </c>
      <c r="E32" s="20" t="s">
        <v>2822</v>
      </c>
      <c r="F32" s="21">
        <v>1187.5</v>
      </c>
      <c r="G32" s="22">
        <v>576.55999999999995</v>
      </c>
      <c r="H32" s="22">
        <f t="shared" si="3"/>
        <v>756.97</v>
      </c>
      <c r="I32" s="22">
        <f t="shared" si="4"/>
        <v>898901.88</v>
      </c>
      <c r="J32" s="23">
        <f t="shared" si="0"/>
        <v>8.9100739039751665E-3</v>
      </c>
    </row>
    <row r="33" spans="1:10" ht="26.1" customHeight="1" x14ac:dyDescent="0.2">
      <c r="A33" s="16" t="s">
        <v>96</v>
      </c>
      <c r="B33" s="17" t="s">
        <v>97</v>
      </c>
      <c r="C33" s="18" t="s">
        <v>30</v>
      </c>
      <c r="D33" s="19" t="s">
        <v>98</v>
      </c>
      <c r="E33" s="20" t="s">
        <v>2822</v>
      </c>
      <c r="F33" s="21">
        <v>1155.46</v>
      </c>
      <c r="G33" s="22">
        <v>23.21</v>
      </c>
      <c r="H33" s="22">
        <f t="shared" si="3"/>
        <v>30.47</v>
      </c>
      <c r="I33" s="22">
        <f t="shared" si="4"/>
        <v>35206.870000000003</v>
      </c>
      <c r="J33" s="23">
        <f t="shared" si="0"/>
        <v>3.4897670213755277E-4</v>
      </c>
    </row>
    <row r="34" spans="1:10" ht="26.1" customHeight="1" x14ac:dyDescent="0.2">
      <c r="A34" s="16" t="s">
        <v>99</v>
      </c>
      <c r="B34" s="17" t="s">
        <v>100</v>
      </c>
      <c r="C34" s="18" t="s">
        <v>95</v>
      </c>
      <c r="D34" s="19" t="s">
        <v>101</v>
      </c>
      <c r="E34" s="20" t="s">
        <v>43</v>
      </c>
      <c r="F34" s="21">
        <v>10</v>
      </c>
      <c r="G34" s="22">
        <v>29090.05</v>
      </c>
      <c r="H34" s="22">
        <f t="shared" si="3"/>
        <v>38192.33</v>
      </c>
      <c r="I34" s="22">
        <f t="shared" si="4"/>
        <v>381923.3</v>
      </c>
      <c r="J34" s="23">
        <f t="shared" si="0"/>
        <v>3.7856910797094772E-3</v>
      </c>
    </row>
    <row r="35" spans="1:10" ht="26.1" customHeight="1" x14ac:dyDescent="0.2">
      <c r="A35" s="16" t="s">
        <v>102</v>
      </c>
      <c r="B35" s="17" t="s">
        <v>103</v>
      </c>
      <c r="C35" s="18" t="s">
        <v>27</v>
      </c>
      <c r="D35" s="19" t="s">
        <v>2825</v>
      </c>
      <c r="E35" s="20" t="s">
        <v>224</v>
      </c>
      <c r="F35" s="21">
        <v>15000</v>
      </c>
      <c r="G35" s="22">
        <v>237.49</v>
      </c>
      <c r="H35" s="22">
        <f t="shared" si="3"/>
        <v>311.8</v>
      </c>
      <c r="I35" s="22">
        <f t="shared" si="4"/>
        <v>4677000</v>
      </c>
      <c r="J35" s="23">
        <f t="shared" si="0"/>
        <v>4.6359248518750291E-2</v>
      </c>
    </row>
    <row r="36" spans="1:10" ht="39" customHeight="1" x14ac:dyDescent="0.2">
      <c r="A36" s="16" t="s">
        <v>104</v>
      </c>
      <c r="B36" s="17" t="s">
        <v>105</v>
      </c>
      <c r="C36" s="18" t="s">
        <v>30</v>
      </c>
      <c r="D36" s="19" t="s">
        <v>106</v>
      </c>
      <c r="E36" s="20" t="s">
        <v>2818</v>
      </c>
      <c r="F36" s="21">
        <v>1650</v>
      </c>
      <c r="G36" s="22">
        <v>42.5</v>
      </c>
      <c r="H36" s="22">
        <f t="shared" si="3"/>
        <v>55.8</v>
      </c>
      <c r="I36" s="22">
        <f t="shared" si="4"/>
        <v>92070</v>
      </c>
      <c r="J36" s="23">
        <f t="shared" si="0"/>
        <v>9.1261407122543079E-4</v>
      </c>
    </row>
    <row r="37" spans="1:10" ht="24" customHeight="1" x14ac:dyDescent="0.2">
      <c r="A37" s="24" t="s">
        <v>107</v>
      </c>
      <c r="B37" s="25"/>
      <c r="C37" s="25"/>
      <c r="D37" s="26" t="s">
        <v>108</v>
      </c>
      <c r="E37" s="25" t="s">
        <v>2816</v>
      </c>
      <c r="F37" s="27"/>
      <c r="G37" s="28"/>
      <c r="H37" s="28"/>
      <c r="I37" s="29">
        <f>SUM(I38:I60)</f>
        <v>13403972.18</v>
      </c>
      <c r="J37" s="30">
        <f t="shared" si="0"/>
        <v>0.13286253526427949</v>
      </c>
    </row>
    <row r="38" spans="1:10" ht="24" customHeight="1" x14ac:dyDescent="0.2">
      <c r="A38" s="31" t="s">
        <v>109</v>
      </c>
      <c r="B38" s="32"/>
      <c r="C38" s="32"/>
      <c r="D38" s="33" t="s">
        <v>2826</v>
      </c>
      <c r="E38" s="32" t="s">
        <v>2816</v>
      </c>
      <c r="F38" s="34"/>
      <c r="G38" s="35"/>
      <c r="H38" s="35"/>
      <c r="I38" s="36"/>
      <c r="J38" s="37"/>
    </row>
    <row r="39" spans="1:10" ht="39" customHeight="1" x14ac:dyDescent="0.2">
      <c r="A39" s="16" t="s">
        <v>110</v>
      </c>
      <c r="B39" s="17" t="s">
        <v>111</v>
      </c>
      <c r="C39" s="18" t="s">
        <v>30</v>
      </c>
      <c r="D39" s="19" t="s">
        <v>112</v>
      </c>
      <c r="E39" s="20" t="s">
        <v>89</v>
      </c>
      <c r="F39" s="21">
        <v>6739</v>
      </c>
      <c r="G39" s="22">
        <v>13.95</v>
      </c>
      <c r="H39" s="22">
        <f t="shared" ref="H39:H46" si="5">ROUND(G39 * (1 + 31.29 / 100), 2)</f>
        <v>18.309999999999999</v>
      </c>
      <c r="I39" s="22">
        <f t="shared" ref="I39:I46" si="6">ROUND(F39 * H39, 2)</f>
        <v>123391.09</v>
      </c>
      <c r="J39" s="23">
        <f t="shared" si="0"/>
        <v>1.2230742369701698E-3</v>
      </c>
    </row>
    <row r="40" spans="1:10" ht="39" customHeight="1" x14ac:dyDescent="0.2">
      <c r="A40" s="16" t="s">
        <v>113</v>
      </c>
      <c r="B40" s="17" t="s">
        <v>114</v>
      </c>
      <c r="C40" s="18" t="s">
        <v>30</v>
      </c>
      <c r="D40" s="19" t="s">
        <v>115</v>
      </c>
      <c r="E40" s="20" t="s">
        <v>89</v>
      </c>
      <c r="F40" s="21">
        <v>11725</v>
      </c>
      <c r="G40" s="22">
        <v>13.53</v>
      </c>
      <c r="H40" s="22">
        <f t="shared" si="5"/>
        <v>17.760000000000002</v>
      </c>
      <c r="I40" s="22">
        <f t="shared" si="6"/>
        <v>208236</v>
      </c>
      <c r="J40" s="23">
        <f t="shared" si="0"/>
        <v>2.0640719423883872E-3</v>
      </c>
    </row>
    <row r="41" spans="1:10" ht="39" customHeight="1" x14ac:dyDescent="0.2">
      <c r="A41" s="16" t="s">
        <v>116</v>
      </c>
      <c r="B41" s="17" t="s">
        <v>117</v>
      </c>
      <c r="C41" s="18" t="s">
        <v>30</v>
      </c>
      <c r="D41" s="19" t="s">
        <v>118</v>
      </c>
      <c r="E41" s="20" t="s">
        <v>89</v>
      </c>
      <c r="F41" s="21">
        <v>11760</v>
      </c>
      <c r="G41" s="22">
        <v>12.96</v>
      </c>
      <c r="H41" s="22">
        <f t="shared" si="5"/>
        <v>17.02</v>
      </c>
      <c r="I41" s="22">
        <f t="shared" si="6"/>
        <v>200155.2</v>
      </c>
      <c r="J41" s="23">
        <f t="shared" si="0"/>
        <v>1.9839736282061511E-3</v>
      </c>
    </row>
    <row r="42" spans="1:10" ht="39" customHeight="1" x14ac:dyDescent="0.2">
      <c r="A42" s="16" t="s">
        <v>119</v>
      </c>
      <c r="B42" s="17" t="s">
        <v>120</v>
      </c>
      <c r="C42" s="18" t="s">
        <v>30</v>
      </c>
      <c r="D42" s="19" t="s">
        <v>121</v>
      </c>
      <c r="E42" s="20" t="s">
        <v>89</v>
      </c>
      <c r="F42" s="21">
        <v>18730</v>
      </c>
      <c r="G42" s="22">
        <v>11.7</v>
      </c>
      <c r="H42" s="22">
        <f t="shared" si="5"/>
        <v>15.36</v>
      </c>
      <c r="I42" s="22">
        <f t="shared" si="6"/>
        <v>287692.79999999999</v>
      </c>
      <c r="J42" s="23">
        <f t="shared" si="0"/>
        <v>2.8516617516046875E-3</v>
      </c>
    </row>
    <row r="43" spans="1:10" ht="39" customHeight="1" x14ac:dyDescent="0.2">
      <c r="A43" s="16" t="s">
        <v>122</v>
      </c>
      <c r="B43" s="17" t="s">
        <v>123</v>
      </c>
      <c r="C43" s="18" t="s">
        <v>30</v>
      </c>
      <c r="D43" s="19" t="s">
        <v>124</v>
      </c>
      <c r="E43" s="20" t="s">
        <v>89</v>
      </c>
      <c r="F43" s="21">
        <v>21119</v>
      </c>
      <c r="G43" s="22">
        <v>9.9499999999999993</v>
      </c>
      <c r="H43" s="22">
        <f t="shared" si="5"/>
        <v>13.06</v>
      </c>
      <c r="I43" s="22">
        <f t="shared" si="6"/>
        <v>275814.14</v>
      </c>
      <c r="J43" s="23">
        <f t="shared" si="0"/>
        <v>2.7339183795692511E-3</v>
      </c>
    </row>
    <row r="44" spans="1:10" ht="39" customHeight="1" x14ac:dyDescent="0.2">
      <c r="A44" s="16" t="s">
        <v>125</v>
      </c>
      <c r="B44" s="17" t="s">
        <v>126</v>
      </c>
      <c r="C44" s="18" t="s">
        <v>30</v>
      </c>
      <c r="D44" s="19" t="s">
        <v>127</v>
      </c>
      <c r="E44" s="20" t="s">
        <v>89</v>
      </c>
      <c r="F44" s="21">
        <v>20268</v>
      </c>
      <c r="G44" s="22">
        <v>9.69</v>
      </c>
      <c r="H44" s="22">
        <f t="shared" si="5"/>
        <v>12.72</v>
      </c>
      <c r="I44" s="22">
        <f t="shared" si="6"/>
        <v>257808.96</v>
      </c>
      <c r="J44" s="23">
        <f t="shared" si="0"/>
        <v>2.5554478612359534E-3</v>
      </c>
    </row>
    <row r="45" spans="1:10" ht="39" customHeight="1" x14ac:dyDescent="0.2">
      <c r="A45" s="16" t="s">
        <v>128</v>
      </c>
      <c r="B45" s="17" t="s">
        <v>129</v>
      </c>
      <c r="C45" s="18" t="s">
        <v>30</v>
      </c>
      <c r="D45" s="19" t="s">
        <v>130</v>
      </c>
      <c r="E45" s="20" t="s">
        <v>89</v>
      </c>
      <c r="F45" s="21">
        <v>27664</v>
      </c>
      <c r="G45" s="22">
        <v>11.07</v>
      </c>
      <c r="H45" s="22">
        <f t="shared" si="5"/>
        <v>14.53</v>
      </c>
      <c r="I45" s="22">
        <f t="shared" si="6"/>
        <v>401957.92</v>
      </c>
      <c r="J45" s="23">
        <f t="shared" si="0"/>
        <v>3.9842777650972733E-3</v>
      </c>
    </row>
    <row r="46" spans="1:10" ht="39" customHeight="1" x14ac:dyDescent="0.2">
      <c r="A46" s="16" t="s">
        <v>131</v>
      </c>
      <c r="B46" s="17" t="s">
        <v>132</v>
      </c>
      <c r="C46" s="18" t="s">
        <v>30</v>
      </c>
      <c r="D46" s="19" t="s">
        <v>133</v>
      </c>
      <c r="E46" s="20" t="s">
        <v>89</v>
      </c>
      <c r="F46" s="21">
        <v>103</v>
      </c>
      <c r="G46" s="22">
        <v>10.98</v>
      </c>
      <c r="H46" s="22">
        <f t="shared" si="5"/>
        <v>14.42</v>
      </c>
      <c r="I46" s="22">
        <f t="shared" si="6"/>
        <v>1485.26</v>
      </c>
      <c r="J46" s="23">
        <f t="shared" si="0"/>
        <v>1.472215895979454E-5</v>
      </c>
    </row>
    <row r="47" spans="1:10" ht="24" customHeight="1" x14ac:dyDescent="0.2">
      <c r="A47" s="31" t="s">
        <v>134</v>
      </c>
      <c r="B47" s="32"/>
      <c r="C47" s="32"/>
      <c r="D47" s="33" t="s">
        <v>2827</v>
      </c>
      <c r="E47" s="32" t="s">
        <v>2816</v>
      </c>
      <c r="F47" s="34"/>
      <c r="G47" s="35"/>
      <c r="H47" s="35"/>
      <c r="I47" s="36"/>
      <c r="J47" s="37"/>
    </row>
    <row r="48" spans="1:10" ht="39" customHeight="1" x14ac:dyDescent="0.2">
      <c r="A48" s="16" t="s">
        <v>135</v>
      </c>
      <c r="B48" s="17" t="s">
        <v>136</v>
      </c>
      <c r="C48" s="18" t="s">
        <v>30</v>
      </c>
      <c r="D48" s="19" t="s">
        <v>137</v>
      </c>
      <c r="E48" s="20" t="s">
        <v>89</v>
      </c>
      <c r="F48" s="21">
        <v>7914</v>
      </c>
      <c r="G48" s="22">
        <v>13.57</v>
      </c>
      <c r="H48" s="22">
        <f t="shared" ref="H48:H60" si="7">ROUND(G48 * (1 + 31.29 / 100), 2)</f>
        <v>17.82</v>
      </c>
      <c r="I48" s="22">
        <f t="shared" ref="I48:I60" si="8">ROUND(F48 * H48, 2)</f>
        <v>141027.48000000001</v>
      </c>
      <c r="J48" s="23">
        <f t="shared" si="0"/>
        <v>1.3978892438086567E-3</v>
      </c>
    </row>
    <row r="49" spans="1:10" ht="39" customHeight="1" x14ac:dyDescent="0.2">
      <c r="A49" s="16" t="s">
        <v>138</v>
      </c>
      <c r="B49" s="17" t="s">
        <v>139</v>
      </c>
      <c r="C49" s="18" t="s">
        <v>30</v>
      </c>
      <c r="D49" s="19" t="s">
        <v>140</v>
      </c>
      <c r="E49" s="20" t="s">
        <v>89</v>
      </c>
      <c r="F49" s="21">
        <v>27696</v>
      </c>
      <c r="G49" s="22">
        <v>13.13</v>
      </c>
      <c r="H49" s="22">
        <f t="shared" si="7"/>
        <v>17.239999999999998</v>
      </c>
      <c r="I49" s="22">
        <f t="shared" si="8"/>
        <v>477479.04</v>
      </c>
      <c r="J49" s="23">
        <f t="shared" si="0"/>
        <v>4.7328564203237781E-3</v>
      </c>
    </row>
    <row r="50" spans="1:10" ht="39" customHeight="1" x14ac:dyDescent="0.2">
      <c r="A50" s="16" t="s">
        <v>141</v>
      </c>
      <c r="B50" s="17" t="s">
        <v>142</v>
      </c>
      <c r="C50" s="18" t="s">
        <v>30</v>
      </c>
      <c r="D50" s="19" t="s">
        <v>143</v>
      </c>
      <c r="E50" s="20" t="s">
        <v>89</v>
      </c>
      <c r="F50" s="21">
        <v>46795</v>
      </c>
      <c r="G50" s="22">
        <v>12.56</v>
      </c>
      <c r="H50" s="22">
        <f t="shared" si="7"/>
        <v>16.489999999999998</v>
      </c>
      <c r="I50" s="22">
        <f t="shared" si="8"/>
        <v>771649.55</v>
      </c>
      <c r="J50" s="23">
        <f t="shared" si="0"/>
        <v>7.6487263754183949E-3</v>
      </c>
    </row>
    <row r="51" spans="1:10" ht="39" customHeight="1" x14ac:dyDescent="0.2">
      <c r="A51" s="16" t="s">
        <v>144</v>
      </c>
      <c r="B51" s="17" t="s">
        <v>145</v>
      </c>
      <c r="C51" s="18" t="s">
        <v>30</v>
      </c>
      <c r="D51" s="19" t="s">
        <v>146</v>
      </c>
      <c r="E51" s="20" t="s">
        <v>89</v>
      </c>
      <c r="F51" s="21">
        <v>22577</v>
      </c>
      <c r="G51" s="22">
        <v>11.33</v>
      </c>
      <c r="H51" s="22">
        <f t="shared" si="7"/>
        <v>14.88</v>
      </c>
      <c r="I51" s="22">
        <f t="shared" si="8"/>
        <v>335945.76</v>
      </c>
      <c r="J51" s="23">
        <f t="shared" si="0"/>
        <v>3.3299535977465134E-3</v>
      </c>
    </row>
    <row r="52" spans="1:10" ht="39" customHeight="1" x14ac:dyDescent="0.2">
      <c r="A52" s="16" t="s">
        <v>147</v>
      </c>
      <c r="B52" s="17" t="s">
        <v>148</v>
      </c>
      <c r="C52" s="18" t="s">
        <v>30</v>
      </c>
      <c r="D52" s="19" t="s">
        <v>149</v>
      </c>
      <c r="E52" s="20" t="s">
        <v>89</v>
      </c>
      <c r="F52" s="21">
        <v>16763</v>
      </c>
      <c r="G52" s="22">
        <v>9.6199999999999992</v>
      </c>
      <c r="H52" s="22">
        <f t="shared" si="7"/>
        <v>12.63</v>
      </c>
      <c r="I52" s="22">
        <f t="shared" si="8"/>
        <v>211716.69</v>
      </c>
      <c r="J52" s="23">
        <f t="shared" si="0"/>
        <v>2.0985731552869823E-3</v>
      </c>
    </row>
    <row r="53" spans="1:10" ht="39" customHeight="1" x14ac:dyDescent="0.2">
      <c r="A53" s="16" t="s">
        <v>150</v>
      </c>
      <c r="B53" s="17" t="s">
        <v>151</v>
      </c>
      <c r="C53" s="18" t="s">
        <v>30</v>
      </c>
      <c r="D53" s="19" t="s">
        <v>152</v>
      </c>
      <c r="E53" s="20" t="s">
        <v>89</v>
      </c>
      <c r="F53" s="21">
        <v>22623</v>
      </c>
      <c r="G53" s="22">
        <v>9.4700000000000006</v>
      </c>
      <c r="H53" s="22">
        <f t="shared" si="7"/>
        <v>12.43</v>
      </c>
      <c r="I53" s="22">
        <f t="shared" si="8"/>
        <v>281203.89</v>
      </c>
      <c r="J53" s="23">
        <f t="shared" si="0"/>
        <v>2.7873425317402867E-3</v>
      </c>
    </row>
    <row r="54" spans="1:10" ht="39" customHeight="1" x14ac:dyDescent="0.2">
      <c r="A54" s="16" t="s">
        <v>153</v>
      </c>
      <c r="B54" s="17" t="s">
        <v>154</v>
      </c>
      <c r="C54" s="18" t="s">
        <v>30</v>
      </c>
      <c r="D54" s="19" t="s">
        <v>155</v>
      </c>
      <c r="E54" s="20" t="s">
        <v>89</v>
      </c>
      <c r="F54" s="21">
        <v>14088</v>
      </c>
      <c r="G54" s="22">
        <v>10.94</v>
      </c>
      <c r="H54" s="22">
        <f t="shared" si="7"/>
        <v>14.36</v>
      </c>
      <c r="I54" s="22">
        <f t="shared" si="8"/>
        <v>202303.68</v>
      </c>
      <c r="J54" s="23">
        <f t="shared" si="0"/>
        <v>2.0052697407264772E-3</v>
      </c>
    </row>
    <row r="55" spans="1:10" ht="51.95" customHeight="1" x14ac:dyDescent="0.2">
      <c r="A55" s="16" t="s">
        <v>156</v>
      </c>
      <c r="B55" s="17" t="s">
        <v>157</v>
      </c>
      <c r="C55" s="18" t="s">
        <v>30</v>
      </c>
      <c r="D55" s="19" t="s">
        <v>158</v>
      </c>
      <c r="E55" s="20" t="s">
        <v>2818</v>
      </c>
      <c r="F55" s="21">
        <v>2392.91</v>
      </c>
      <c r="G55" s="22">
        <v>88.28</v>
      </c>
      <c r="H55" s="22">
        <f t="shared" si="7"/>
        <v>115.9</v>
      </c>
      <c r="I55" s="22">
        <f t="shared" si="8"/>
        <v>277338.27</v>
      </c>
      <c r="J55" s="23">
        <f t="shared" si="0"/>
        <v>2.7490258248215244E-3</v>
      </c>
    </row>
    <row r="56" spans="1:10" ht="39" customHeight="1" x14ac:dyDescent="0.2">
      <c r="A56" s="16" t="s">
        <v>159</v>
      </c>
      <c r="B56" s="17" t="s">
        <v>160</v>
      </c>
      <c r="C56" s="18" t="s">
        <v>30</v>
      </c>
      <c r="D56" s="19" t="s">
        <v>161</v>
      </c>
      <c r="E56" s="20" t="s">
        <v>2818</v>
      </c>
      <c r="F56" s="21">
        <v>7810.11</v>
      </c>
      <c r="G56" s="22">
        <v>147.37</v>
      </c>
      <c r="H56" s="22">
        <f t="shared" si="7"/>
        <v>193.48</v>
      </c>
      <c r="I56" s="22">
        <f t="shared" si="8"/>
        <v>1511100.08</v>
      </c>
      <c r="J56" s="23">
        <f t="shared" si="0"/>
        <v>1.4978290388159815E-2</v>
      </c>
    </row>
    <row r="57" spans="1:10" ht="39" customHeight="1" x14ac:dyDescent="0.2">
      <c r="A57" s="16" t="s">
        <v>162</v>
      </c>
      <c r="B57" s="17" t="s">
        <v>163</v>
      </c>
      <c r="C57" s="18" t="s">
        <v>30</v>
      </c>
      <c r="D57" s="19" t="s">
        <v>164</v>
      </c>
      <c r="E57" s="20" t="s">
        <v>2818</v>
      </c>
      <c r="F57" s="21">
        <v>4527.42</v>
      </c>
      <c r="G57" s="22">
        <v>103.25</v>
      </c>
      <c r="H57" s="22">
        <f t="shared" si="7"/>
        <v>135.56</v>
      </c>
      <c r="I57" s="22">
        <f t="shared" si="8"/>
        <v>613737.06000000006</v>
      </c>
      <c r="J57" s="23">
        <f t="shared" si="0"/>
        <v>6.0834699357937057E-3</v>
      </c>
    </row>
    <row r="58" spans="1:10" ht="24" customHeight="1" x14ac:dyDescent="0.2">
      <c r="A58" s="16" t="s">
        <v>165</v>
      </c>
      <c r="B58" s="17" t="s">
        <v>166</v>
      </c>
      <c r="C58" s="18" t="s">
        <v>22</v>
      </c>
      <c r="D58" s="19" t="s">
        <v>2828</v>
      </c>
      <c r="E58" s="20" t="s">
        <v>89</v>
      </c>
      <c r="F58" s="21">
        <v>77356.3</v>
      </c>
      <c r="G58" s="22">
        <v>24.98</v>
      </c>
      <c r="H58" s="22">
        <f t="shared" si="7"/>
        <v>32.799999999999997</v>
      </c>
      <c r="I58" s="22">
        <f t="shared" si="8"/>
        <v>2537286.64</v>
      </c>
      <c r="J58" s="23">
        <f t="shared" si="0"/>
        <v>2.5150032479594808E-2</v>
      </c>
    </row>
    <row r="59" spans="1:10" ht="26.1" customHeight="1" x14ac:dyDescent="0.2">
      <c r="A59" s="16" t="s">
        <v>167</v>
      </c>
      <c r="B59" s="17" t="s">
        <v>168</v>
      </c>
      <c r="C59" s="18" t="s">
        <v>27</v>
      </c>
      <c r="D59" s="19" t="s">
        <v>2829</v>
      </c>
      <c r="E59" s="20" t="s">
        <v>2822</v>
      </c>
      <c r="F59" s="21">
        <v>4609.88</v>
      </c>
      <c r="G59" s="22">
        <v>611.49</v>
      </c>
      <c r="H59" s="22">
        <f t="shared" si="7"/>
        <v>802.83</v>
      </c>
      <c r="I59" s="22">
        <f t="shared" si="8"/>
        <v>3700949.96</v>
      </c>
      <c r="J59" s="23">
        <f t="shared" si="0"/>
        <v>3.6684468452234116E-2</v>
      </c>
    </row>
    <row r="60" spans="1:10" ht="26.1" customHeight="1" x14ac:dyDescent="0.2">
      <c r="A60" s="16" t="s">
        <v>169</v>
      </c>
      <c r="B60" s="17" t="s">
        <v>170</v>
      </c>
      <c r="C60" s="18" t="s">
        <v>22</v>
      </c>
      <c r="D60" s="19" t="s">
        <v>171</v>
      </c>
      <c r="E60" s="20" t="s">
        <v>2818</v>
      </c>
      <c r="F60" s="21">
        <v>23493.49</v>
      </c>
      <c r="G60" s="22">
        <v>18.989999999999998</v>
      </c>
      <c r="H60" s="22">
        <f t="shared" si="7"/>
        <v>24.93</v>
      </c>
      <c r="I60" s="22">
        <f t="shared" si="8"/>
        <v>585692.71</v>
      </c>
      <c r="J60" s="23">
        <f t="shared" si="0"/>
        <v>5.8054893945927609E-3</v>
      </c>
    </row>
    <row r="61" spans="1:10" ht="24" customHeight="1" x14ac:dyDescent="0.2">
      <c r="A61" s="24" t="s">
        <v>172</v>
      </c>
      <c r="B61" s="25"/>
      <c r="C61" s="25"/>
      <c r="D61" s="26" t="s">
        <v>173</v>
      </c>
      <c r="E61" s="25" t="s">
        <v>2816</v>
      </c>
      <c r="F61" s="27"/>
      <c r="G61" s="28"/>
      <c r="H61" s="28"/>
      <c r="I61" s="29">
        <f>SUM(I62:I75)</f>
        <v>5386235.8400000008</v>
      </c>
      <c r="J61" s="30">
        <f t="shared" si="0"/>
        <v>5.33893191975967E-2</v>
      </c>
    </row>
    <row r="62" spans="1:10" ht="51.95" customHeight="1" x14ac:dyDescent="0.2">
      <c r="A62" s="16" t="s">
        <v>174</v>
      </c>
      <c r="B62" s="17" t="s">
        <v>175</v>
      </c>
      <c r="C62" s="18" t="s">
        <v>30</v>
      </c>
      <c r="D62" s="19" t="s">
        <v>176</v>
      </c>
      <c r="E62" s="20" t="s">
        <v>2818</v>
      </c>
      <c r="F62" s="21">
        <v>12812.05</v>
      </c>
      <c r="G62" s="22">
        <v>101.85</v>
      </c>
      <c r="H62" s="22">
        <f t="shared" ref="H62:H67" si="9">ROUND(G62 * (1 + 31.29 / 100), 2)</f>
        <v>133.72</v>
      </c>
      <c r="I62" s="22">
        <f t="shared" ref="I62:I67" si="10">ROUND(F62 * H62, 2)</f>
        <v>1713227.33</v>
      </c>
      <c r="J62" s="23">
        <f t="shared" si="0"/>
        <v>1.6981811323623055E-2</v>
      </c>
    </row>
    <row r="63" spans="1:10" ht="26.1" customHeight="1" x14ac:dyDescent="0.2">
      <c r="A63" s="16" t="s">
        <v>177</v>
      </c>
      <c r="B63" s="17" t="s">
        <v>178</v>
      </c>
      <c r="C63" s="18" t="s">
        <v>27</v>
      </c>
      <c r="D63" s="19" t="s">
        <v>2830</v>
      </c>
      <c r="E63" s="20" t="s">
        <v>224</v>
      </c>
      <c r="F63" s="21">
        <v>934.52</v>
      </c>
      <c r="G63" s="22">
        <v>40.700000000000003</v>
      </c>
      <c r="H63" s="22">
        <f t="shared" si="9"/>
        <v>53.44</v>
      </c>
      <c r="I63" s="22">
        <f t="shared" si="10"/>
        <v>49940.75</v>
      </c>
      <c r="J63" s="23">
        <f t="shared" si="0"/>
        <v>4.950215181660848E-4</v>
      </c>
    </row>
    <row r="64" spans="1:10" ht="39" customHeight="1" x14ac:dyDescent="0.2">
      <c r="A64" s="16" t="s">
        <v>179</v>
      </c>
      <c r="B64" s="17" t="s">
        <v>180</v>
      </c>
      <c r="C64" s="18" t="s">
        <v>30</v>
      </c>
      <c r="D64" s="19" t="s">
        <v>181</v>
      </c>
      <c r="E64" s="20" t="s">
        <v>2818</v>
      </c>
      <c r="F64" s="21">
        <v>14.83</v>
      </c>
      <c r="G64" s="22">
        <v>186.96</v>
      </c>
      <c r="H64" s="22">
        <f t="shared" si="9"/>
        <v>245.46</v>
      </c>
      <c r="I64" s="22">
        <f t="shared" si="10"/>
        <v>3640.17</v>
      </c>
      <c r="J64" s="23">
        <f t="shared" si="0"/>
        <v>3.6082006773679549E-5</v>
      </c>
    </row>
    <row r="65" spans="1:10" ht="24" customHeight="1" x14ac:dyDescent="0.2">
      <c r="A65" s="16" t="s">
        <v>182</v>
      </c>
      <c r="B65" s="17" t="s">
        <v>183</v>
      </c>
      <c r="C65" s="18" t="s">
        <v>95</v>
      </c>
      <c r="D65" s="19" t="s">
        <v>184</v>
      </c>
      <c r="E65" s="20" t="s">
        <v>2818</v>
      </c>
      <c r="F65" s="21">
        <v>11012.35</v>
      </c>
      <c r="G65" s="22">
        <v>60.3</v>
      </c>
      <c r="H65" s="22">
        <f t="shared" si="9"/>
        <v>79.17</v>
      </c>
      <c r="I65" s="22">
        <f t="shared" si="10"/>
        <v>871847.75</v>
      </c>
      <c r="J65" s="23">
        <f t="shared" si="0"/>
        <v>8.6419085979823132E-3</v>
      </c>
    </row>
    <row r="66" spans="1:10" ht="24" customHeight="1" x14ac:dyDescent="0.2">
      <c r="A66" s="16" t="s">
        <v>185</v>
      </c>
      <c r="B66" s="17" t="s">
        <v>186</v>
      </c>
      <c r="C66" s="18" t="s">
        <v>95</v>
      </c>
      <c r="D66" s="19" t="s">
        <v>187</v>
      </c>
      <c r="E66" s="20" t="s">
        <v>2818</v>
      </c>
      <c r="F66" s="21">
        <v>168.14</v>
      </c>
      <c r="G66" s="22">
        <v>139.6</v>
      </c>
      <c r="H66" s="22">
        <f t="shared" si="9"/>
        <v>183.28</v>
      </c>
      <c r="I66" s="22">
        <f t="shared" si="10"/>
        <v>30816.7</v>
      </c>
      <c r="J66" s="23">
        <f t="shared" si="0"/>
        <v>3.0546056314470222E-4</v>
      </c>
    </row>
    <row r="67" spans="1:10" ht="26.1" customHeight="1" x14ac:dyDescent="0.2">
      <c r="A67" s="16" t="s">
        <v>188</v>
      </c>
      <c r="B67" s="17" t="s">
        <v>189</v>
      </c>
      <c r="C67" s="18" t="s">
        <v>27</v>
      </c>
      <c r="D67" s="19" t="s">
        <v>2831</v>
      </c>
      <c r="E67" s="20" t="s">
        <v>2818</v>
      </c>
      <c r="F67" s="21">
        <v>205.57</v>
      </c>
      <c r="G67" s="22">
        <v>132.09</v>
      </c>
      <c r="H67" s="22">
        <f t="shared" si="9"/>
        <v>173.42</v>
      </c>
      <c r="I67" s="22">
        <f t="shared" si="10"/>
        <v>35649.949999999997</v>
      </c>
      <c r="J67" s="23">
        <f t="shared" si="0"/>
        <v>3.533685892091131E-4</v>
      </c>
    </row>
    <row r="68" spans="1:10" ht="24" customHeight="1" x14ac:dyDescent="0.2">
      <c r="A68" s="31" t="s">
        <v>190</v>
      </c>
      <c r="B68" s="32"/>
      <c r="C68" s="32"/>
      <c r="D68" s="33" t="s">
        <v>191</v>
      </c>
      <c r="E68" s="32" t="s">
        <v>2816</v>
      </c>
      <c r="F68" s="34"/>
      <c r="G68" s="35"/>
      <c r="H68" s="35"/>
      <c r="I68" s="36"/>
      <c r="J68" s="37"/>
    </row>
    <row r="69" spans="1:10" ht="26.1" customHeight="1" x14ac:dyDescent="0.2">
      <c r="A69" s="38" t="s">
        <v>192</v>
      </c>
      <c r="B69" s="39" t="s">
        <v>193</v>
      </c>
      <c r="C69" s="40" t="s">
        <v>22</v>
      </c>
      <c r="D69" s="41" t="s">
        <v>2832</v>
      </c>
      <c r="E69" s="42" t="s">
        <v>2818</v>
      </c>
      <c r="F69" s="43">
        <v>864.5</v>
      </c>
      <c r="G69" s="44">
        <v>2166.5</v>
      </c>
      <c r="H69" s="44" t="str">
        <f t="shared" ref="H69:H74" si="11">ROUND(G69 * (1 + 16.8 / 100), 2) &amp;CHAR(10)&amp; "(16.8%)"</f>
        <v>2530,47
(16.8%)</v>
      </c>
      <c r="I69" s="44">
        <f t="shared" ref="I69:I74" si="12">ROUND((F69  * 1 ) * ROUND(G69 * (1 + 16.8 / 100), 2), 2)</f>
        <v>2187591.3199999998</v>
      </c>
      <c r="J69" s="45">
        <f t="shared" ref="J69:J132" si="13">I69 / 100886018.42</f>
        <v>2.1683790819187726E-2</v>
      </c>
    </row>
    <row r="70" spans="1:10" ht="24" customHeight="1" x14ac:dyDescent="0.2">
      <c r="A70" s="38" t="s">
        <v>194</v>
      </c>
      <c r="B70" s="39" t="s">
        <v>195</v>
      </c>
      <c r="C70" s="40" t="s">
        <v>22</v>
      </c>
      <c r="D70" s="41" t="s">
        <v>2833</v>
      </c>
      <c r="E70" s="42" t="s">
        <v>52</v>
      </c>
      <c r="F70" s="43">
        <v>32</v>
      </c>
      <c r="G70" s="44">
        <v>5812.26</v>
      </c>
      <c r="H70" s="44" t="str">
        <f t="shared" si="11"/>
        <v>6788,72
(16.8%)</v>
      </c>
      <c r="I70" s="44">
        <f t="shared" si="12"/>
        <v>217239.04000000001</v>
      </c>
      <c r="J70" s="45">
        <f t="shared" si="13"/>
        <v>2.1533116620343672E-3</v>
      </c>
    </row>
    <row r="71" spans="1:10" ht="24" customHeight="1" x14ac:dyDescent="0.2">
      <c r="A71" s="38" t="s">
        <v>196</v>
      </c>
      <c r="B71" s="39" t="s">
        <v>197</v>
      </c>
      <c r="C71" s="40" t="s">
        <v>22</v>
      </c>
      <c r="D71" s="41" t="s">
        <v>2834</v>
      </c>
      <c r="E71" s="42" t="s">
        <v>52</v>
      </c>
      <c r="F71" s="43">
        <v>1</v>
      </c>
      <c r="G71" s="44">
        <v>8948.26</v>
      </c>
      <c r="H71" s="44" t="str">
        <f t="shared" si="11"/>
        <v>10451,57
(16.8%)</v>
      </c>
      <c r="I71" s="44">
        <f t="shared" si="12"/>
        <v>10451.57</v>
      </c>
      <c r="J71" s="45">
        <f t="shared" si="13"/>
        <v>1.0359780437056125E-4</v>
      </c>
    </row>
    <row r="72" spans="1:10" ht="24" customHeight="1" x14ac:dyDescent="0.2">
      <c r="A72" s="38" t="s">
        <v>198</v>
      </c>
      <c r="B72" s="39" t="s">
        <v>199</v>
      </c>
      <c r="C72" s="40" t="s">
        <v>22</v>
      </c>
      <c r="D72" s="41" t="s">
        <v>2835</v>
      </c>
      <c r="E72" s="42" t="s">
        <v>2818</v>
      </c>
      <c r="F72" s="43">
        <v>141</v>
      </c>
      <c r="G72" s="44">
        <v>1102.56</v>
      </c>
      <c r="H72" s="44" t="str">
        <f t="shared" si="11"/>
        <v>1287,79
(16.8%)</v>
      </c>
      <c r="I72" s="44">
        <f t="shared" si="12"/>
        <v>181578.39</v>
      </c>
      <c r="J72" s="45">
        <f t="shared" si="13"/>
        <v>1.7998370125389275E-3</v>
      </c>
    </row>
    <row r="73" spans="1:10" ht="24" customHeight="1" x14ac:dyDescent="0.2">
      <c r="A73" s="38" t="s">
        <v>200</v>
      </c>
      <c r="B73" s="39" t="s">
        <v>201</v>
      </c>
      <c r="C73" s="40" t="s">
        <v>22</v>
      </c>
      <c r="D73" s="41" t="s">
        <v>2836</v>
      </c>
      <c r="E73" s="42" t="s">
        <v>52</v>
      </c>
      <c r="F73" s="43">
        <v>1</v>
      </c>
      <c r="G73" s="44">
        <v>4672.9799999999996</v>
      </c>
      <c r="H73" s="44" t="str">
        <f t="shared" si="11"/>
        <v>5458,04
(16.8%)</v>
      </c>
      <c r="I73" s="44">
        <f t="shared" si="12"/>
        <v>5458.04</v>
      </c>
      <c r="J73" s="45">
        <f t="shared" si="13"/>
        <v>5.410105469003204E-5</v>
      </c>
    </row>
    <row r="74" spans="1:10" ht="24" customHeight="1" x14ac:dyDescent="0.2">
      <c r="A74" s="38" t="s">
        <v>202</v>
      </c>
      <c r="B74" s="39" t="s">
        <v>203</v>
      </c>
      <c r="C74" s="40" t="s">
        <v>22</v>
      </c>
      <c r="D74" s="41" t="s">
        <v>2837</v>
      </c>
      <c r="E74" s="42" t="s">
        <v>52</v>
      </c>
      <c r="F74" s="43">
        <v>2</v>
      </c>
      <c r="G74" s="44">
        <v>8124.42</v>
      </c>
      <c r="H74" s="44" t="str">
        <f t="shared" si="11"/>
        <v>9489,32
(16.8%)</v>
      </c>
      <c r="I74" s="44">
        <f t="shared" si="12"/>
        <v>18978.64</v>
      </c>
      <c r="J74" s="45">
        <f t="shared" si="13"/>
        <v>1.8811962546672975E-4</v>
      </c>
    </row>
    <row r="75" spans="1:10" ht="26.1" customHeight="1" x14ac:dyDescent="0.2">
      <c r="A75" s="16" t="s">
        <v>204</v>
      </c>
      <c r="B75" s="17" t="s">
        <v>205</v>
      </c>
      <c r="C75" s="18" t="s">
        <v>95</v>
      </c>
      <c r="D75" s="19" t="s">
        <v>206</v>
      </c>
      <c r="E75" s="20" t="s">
        <v>2818</v>
      </c>
      <c r="F75" s="21">
        <v>105.95</v>
      </c>
      <c r="G75" s="22">
        <v>430.02</v>
      </c>
      <c r="H75" s="22">
        <f>ROUND(G75 * (1 + 31.29 / 100), 2)</f>
        <v>564.57000000000005</v>
      </c>
      <c r="I75" s="22">
        <f>ROUND(F75 * H75, 2)</f>
        <v>59816.19</v>
      </c>
      <c r="J75" s="23">
        <f t="shared" si="13"/>
        <v>5.9290862040940479E-4</v>
      </c>
    </row>
    <row r="76" spans="1:10" ht="24" customHeight="1" x14ac:dyDescent="0.2">
      <c r="A76" s="24" t="s">
        <v>207</v>
      </c>
      <c r="B76" s="25"/>
      <c r="C76" s="25"/>
      <c r="D76" s="26" t="s">
        <v>208</v>
      </c>
      <c r="E76" s="25" t="s">
        <v>2816</v>
      </c>
      <c r="F76" s="27"/>
      <c r="G76" s="28"/>
      <c r="H76" s="28"/>
      <c r="I76" s="29">
        <f>SUM(I77:I81)</f>
        <v>2114885.7800000003</v>
      </c>
      <c r="J76" s="30">
        <f t="shared" si="13"/>
        <v>2.0963120689286095E-2</v>
      </c>
    </row>
    <row r="77" spans="1:10" ht="51.95" customHeight="1" x14ac:dyDescent="0.2">
      <c r="A77" s="16" t="s">
        <v>209</v>
      </c>
      <c r="B77" s="17" t="s">
        <v>210</v>
      </c>
      <c r="C77" s="18" t="s">
        <v>30</v>
      </c>
      <c r="D77" s="19" t="s">
        <v>211</v>
      </c>
      <c r="E77" s="20" t="s">
        <v>89</v>
      </c>
      <c r="F77" s="21">
        <v>36109</v>
      </c>
      <c r="G77" s="22">
        <v>12.5</v>
      </c>
      <c r="H77" s="22">
        <f>ROUND(G77 * (1 + 31.29 / 100), 2)</f>
        <v>16.41</v>
      </c>
      <c r="I77" s="22">
        <f>ROUND(F77 * H77, 2)</f>
        <v>592548.68999999994</v>
      </c>
      <c r="J77" s="23">
        <f t="shared" si="13"/>
        <v>5.8734470770087505E-3</v>
      </c>
    </row>
    <row r="78" spans="1:10" ht="39" customHeight="1" x14ac:dyDescent="0.2">
      <c r="A78" s="16" t="s">
        <v>212</v>
      </c>
      <c r="B78" s="17" t="s">
        <v>213</v>
      </c>
      <c r="C78" s="18" t="s">
        <v>30</v>
      </c>
      <c r="D78" s="19" t="s">
        <v>214</v>
      </c>
      <c r="E78" s="20" t="s">
        <v>2818</v>
      </c>
      <c r="F78" s="21">
        <v>2664.35</v>
      </c>
      <c r="G78" s="22">
        <v>145.52000000000001</v>
      </c>
      <c r="H78" s="22">
        <f>ROUND(G78 * (1 + 31.29 / 100), 2)</f>
        <v>191.05</v>
      </c>
      <c r="I78" s="22">
        <f>ROUND(F78 * H78, 2)</f>
        <v>509024.07</v>
      </c>
      <c r="J78" s="23">
        <f t="shared" si="13"/>
        <v>5.0455363188273991E-3</v>
      </c>
    </row>
    <row r="79" spans="1:10" ht="39" customHeight="1" x14ac:dyDescent="0.2">
      <c r="A79" s="16" t="s">
        <v>215</v>
      </c>
      <c r="B79" s="17" t="s">
        <v>216</v>
      </c>
      <c r="C79" s="18" t="s">
        <v>30</v>
      </c>
      <c r="D79" s="19" t="s">
        <v>217</v>
      </c>
      <c r="E79" s="20" t="s">
        <v>2818</v>
      </c>
      <c r="F79" s="21">
        <v>2664.35</v>
      </c>
      <c r="G79" s="22">
        <v>47.49</v>
      </c>
      <c r="H79" s="22">
        <f>ROUND(G79 * (1 + 31.29 / 100), 2)</f>
        <v>62.35</v>
      </c>
      <c r="I79" s="22">
        <f>ROUND(F79 * H79, 2)</f>
        <v>166122.22</v>
      </c>
      <c r="J79" s="23">
        <f t="shared" si="13"/>
        <v>1.646632730696282E-3</v>
      </c>
    </row>
    <row r="80" spans="1:10" ht="39" customHeight="1" x14ac:dyDescent="0.2">
      <c r="A80" s="16" t="s">
        <v>218</v>
      </c>
      <c r="B80" s="17" t="s">
        <v>219</v>
      </c>
      <c r="C80" s="18" t="s">
        <v>30</v>
      </c>
      <c r="D80" s="19" t="s">
        <v>220</v>
      </c>
      <c r="E80" s="20" t="s">
        <v>2818</v>
      </c>
      <c r="F80" s="21">
        <v>3148.03</v>
      </c>
      <c r="G80" s="22">
        <v>195.28</v>
      </c>
      <c r="H80" s="22">
        <f>ROUND(G80 * (1 + 31.29 / 100), 2)</f>
        <v>256.38</v>
      </c>
      <c r="I80" s="22">
        <f>ROUND(F80 * H80, 2)</f>
        <v>807091.93</v>
      </c>
      <c r="J80" s="23">
        <f t="shared" si="13"/>
        <v>8.0000374941945306E-3</v>
      </c>
    </row>
    <row r="81" spans="1:10" ht="39" customHeight="1" x14ac:dyDescent="0.2">
      <c r="A81" s="16" t="s">
        <v>221</v>
      </c>
      <c r="B81" s="17" t="s">
        <v>222</v>
      </c>
      <c r="C81" s="18" t="s">
        <v>30</v>
      </c>
      <c r="D81" s="19" t="s">
        <v>223</v>
      </c>
      <c r="E81" s="20" t="s">
        <v>224</v>
      </c>
      <c r="F81" s="21">
        <v>279.61</v>
      </c>
      <c r="G81" s="22">
        <v>109.23</v>
      </c>
      <c r="H81" s="22">
        <f>ROUND(G81 * (1 + 31.29 / 100), 2)</f>
        <v>143.41</v>
      </c>
      <c r="I81" s="22">
        <f>ROUND(F81 * H81, 2)</f>
        <v>40098.870000000003</v>
      </c>
      <c r="J81" s="23">
        <f t="shared" si="13"/>
        <v>3.9746706855913209E-4</v>
      </c>
    </row>
    <row r="82" spans="1:10" ht="24" customHeight="1" x14ac:dyDescent="0.2">
      <c r="A82" s="24" t="s">
        <v>225</v>
      </c>
      <c r="B82" s="25"/>
      <c r="C82" s="25"/>
      <c r="D82" s="26" t="s">
        <v>226</v>
      </c>
      <c r="E82" s="25" t="s">
        <v>2816</v>
      </c>
      <c r="F82" s="27"/>
      <c r="G82" s="28"/>
      <c r="H82" s="28"/>
      <c r="I82" s="29">
        <f>SUM(I83:I907)</f>
        <v>6058951.6899999967</v>
      </c>
      <c r="J82" s="30">
        <f t="shared" si="13"/>
        <v>6.005739729737266E-2</v>
      </c>
    </row>
    <row r="83" spans="1:10" ht="24" customHeight="1" x14ac:dyDescent="0.2">
      <c r="A83" s="31" t="s">
        <v>227</v>
      </c>
      <c r="B83" s="32"/>
      <c r="C83" s="32"/>
      <c r="D83" s="33" t="s">
        <v>2838</v>
      </c>
      <c r="E83" s="32" t="s">
        <v>2816</v>
      </c>
      <c r="F83" s="34"/>
      <c r="G83" s="35"/>
      <c r="H83" s="35"/>
      <c r="I83" s="36"/>
      <c r="J83" s="37"/>
    </row>
    <row r="84" spans="1:10" ht="24" customHeight="1" x14ac:dyDescent="0.2">
      <c r="A84" s="31" t="s">
        <v>228</v>
      </c>
      <c r="B84" s="32"/>
      <c r="C84" s="32"/>
      <c r="D84" s="33" t="s">
        <v>2839</v>
      </c>
      <c r="E84" s="32" t="s">
        <v>2816</v>
      </c>
      <c r="F84" s="34"/>
      <c r="G84" s="35"/>
      <c r="H84" s="35"/>
      <c r="I84" s="36"/>
      <c r="J84" s="37"/>
    </row>
    <row r="85" spans="1:10" ht="26.1" customHeight="1" x14ac:dyDescent="0.2">
      <c r="A85" s="16" t="s">
        <v>229</v>
      </c>
      <c r="B85" s="17" t="s">
        <v>230</v>
      </c>
      <c r="C85" s="18" t="s">
        <v>27</v>
      </c>
      <c r="D85" s="19" t="s">
        <v>2840</v>
      </c>
      <c r="E85" s="20" t="s">
        <v>43</v>
      </c>
      <c r="F85" s="21">
        <v>2</v>
      </c>
      <c r="G85" s="22">
        <v>284</v>
      </c>
      <c r="H85" s="22">
        <f>ROUND(G85 * (1 + 31.29 / 100), 2)</f>
        <v>372.86</v>
      </c>
      <c r="I85" s="22">
        <f>ROUND(F85 * H85, 2)</f>
        <v>745.72</v>
      </c>
      <c r="J85" s="23">
        <f t="shared" si="13"/>
        <v>7.3917081046402549E-6</v>
      </c>
    </row>
    <row r="86" spans="1:10" ht="24" customHeight="1" x14ac:dyDescent="0.2">
      <c r="A86" s="31" t="s">
        <v>231</v>
      </c>
      <c r="B86" s="32"/>
      <c r="C86" s="32"/>
      <c r="D86" s="33" t="s">
        <v>2841</v>
      </c>
      <c r="E86" s="32" t="s">
        <v>2816</v>
      </c>
      <c r="F86" s="34"/>
      <c r="G86" s="35"/>
      <c r="H86" s="35"/>
      <c r="I86" s="36"/>
      <c r="J86" s="37"/>
    </row>
    <row r="87" spans="1:10" ht="24" customHeight="1" x14ac:dyDescent="0.2">
      <c r="A87" s="16" t="s">
        <v>232</v>
      </c>
      <c r="B87" s="17" t="s">
        <v>233</v>
      </c>
      <c r="C87" s="18" t="s">
        <v>27</v>
      </c>
      <c r="D87" s="19" t="s">
        <v>2842</v>
      </c>
      <c r="E87" s="20" t="s">
        <v>43</v>
      </c>
      <c r="F87" s="21">
        <v>3</v>
      </c>
      <c r="G87" s="22">
        <v>584.5</v>
      </c>
      <c r="H87" s="22">
        <f t="shared" ref="H87:H106" si="14">ROUND(G87 * (1 + 31.29 / 100), 2)</f>
        <v>767.39</v>
      </c>
      <c r="I87" s="22">
        <f t="shared" ref="I87:I106" si="15">ROUND(F87 * H87, 2)</f>
        <v>2302.17</v>
      </c>
      <c r="J87" s="23">
        <f t="shared" si="13"/>
        <v>2.2819514894678505E-5</v>
      </c>
    </row>
    <row r="88" spans="1:10" ht="39" customHeight="1" x14ac:dyDescent="0.2">
      <c r="A88" s="16" t="s">
        <v>234</v>
      </c>
      <c r="B88" s="17" t="s">
        <v>235</v>
      </c>
      <c r="C88" s="18" t="s">
        <v>27</v>
      </c>
      <c r="D88" s="19" t="s">
        <v>2843</v>
      </c>
      <c r="E88" s="20" t="s">
        <v>43</v>
      </c>
      <c r="F88" s="21">
        <v>3</v>
      </c>
      <c r="G88" s="22">
        <v>312.14999999999998</v>
      </c>
      <c r="H88" s="22">
        <f t="shared" si="14"/>
        <v>409.82</v>
      </c>
      <c r="I88" s="22">
        <f t="shared" si="15"/>
        <v>1229.46</v>
      </c>
      <c r="J88" s="23">
        <f t="shared" si="13"/>
        <v>1.2186624264242621E-5</v>
      </c>
    </row>
    <row r="89" spans="1:10" ht="24" customHeight="1" x14ac:dyDescent="0.2">
      <c r="A89" s="38" t="s">
        <v>236</v>
      </c>
      <c r="B89" s="39" t="s">
        <v>237</v>
      </c>
      <c r="C89" s="40" t="s">
        <v>22</v>
      </c>
      <c r="D89" s="41" t="s">
        <v>2844</v>
      </c>
      <c r="E89" s="42" t="s">
        <v>43</v>
      </c>
      <c r="F89" s="43">
        <v>6</v>
      </c>
      <c r="G89" s="44">
        <v>10</v>
      </c>
      <c r="H89" s="44">
        <f t="shared" si="14"/>
        <v>13.13</v>
      </c>
      <c r="I89" s="44">
        <f t="shared" si="15"/>
        <v>78.78</v>
      </c>
      <c r="J89" s="45">
        <f t="shared" si="13"/>
        <v>7.8088124830172083E-7</v>
      </c>
    </row>
    <row r="90" spans="1:10" ht="39" customHeight="1" x14ac:dyDescent="0.2">
      <c r="A90" s="16" t="s">
        <v>238</v>
      </c>
      <c r="B90" s="17" t="s">
        <v>239</v>
      </c>
      <c r="C90" s="18" t="s">
        <v>27</v>
      </c>
      <c r="D90" s="19" t="s">
        <v>2845</v>
      </c>
      <c r="E90" s="20" t="s">
        <v>43</v>
      </c>
      <c r="F90" s="21">
        <v>8</v>
      </c>
      <c r="G90" s="22">
        <v>292.95999999999998</v>
      </c>
      <c r="H90" s="22">
        <f t="shared" si="14"/>
        <v>384.63</v>
      </c>
      <c r="I90" s="22">
        <f t="shared" si="15"/>
        <v>3077.04</v>
      </c>
      <c r="J90" s="23">
        <f t="shared" si="13"/>
        <v>3.0500162938237205E-5</v>
      </c>
    </row>
    <row r="91" spans="1:10" ht="24" customHeight="1" x14ac:dyDescent="0.2">
      <c r="A91" s="16" t="s">
        <v>240</v>
      </c>
      <c r="B91" s="17" t="s">
        <v>241</v>
      </c>
      <c r="C91" s="18" t="s">
        <v>27</v>
      </c>
      <c r="D91" s="19" t="s">
        <v>2846</v>
      </c>
      <c r="E91" s="20" t="s">
        <v>224</v>
      </c>
      <c r="F91" s="21">
        <v>8</v>
      </c>
      <c r="G91" s="22">
        <v>99.8</v>
      </c>
      <c r="H91" s="22">
        <f t="shared" si="14"/>
        <v>131.03</v>
      </c>
      <c r="I91" s="22">
        <f t="shared" si="15"/>
        <v>1048.24</v>
      </c>
      <c r="J91" s="23">
        <f t="shared" si="13"/>
        <v>1.0390339676565066E-5</v>
      </c>
    </row>
    <row r="92" spans="1:10" ht="26.1" customHeight="1" x14ac:dyDescent="0.2">
      <c r="A92" s="16" t="s">
        <v>242</v>
      </c>
      <c r="B92" s="17" t="s">
        <v>243</v>
      </c>
      <c r="C92" s="18" t="s">
        <v>27</v>
      </c>
      <c r="D92" s="19" t="s">
        <v>2847</v>
      </c>
      <c r="E92" s="20" t="s">
        <v>43</v>
      </c>
      <c r="F92" s="21">
        <v>8</v>
      </c>
      <c r="G92" s="22">
        <v>391.75</v>
      </c>
      <c r="H92" s="22">
        <f t="shared" si="14"/>
        <v>514.33000000000004</v>
      </c>
      <c r="I92" s="22">
        <f t="shared" si="15"/>
        <v>4114.6400000000003</v>
      </c>
      <c r="J92" s="23">
        <f t="shared" si="13"/>
        <v>4.0785037059052967E-5</v>
      </c>
    </row>
    <row r="93" spans="1:10" ht="26.1" customHeight="1" x14ac:dyDescent="0.2">
      <c r="A93" s="16" t="s">
        <v>244</v>
      </c>
      <c r="B93" s="17" t="s">
        <v>245</v>
      </c>
      <c r="C93" s="18" t="s">
        <v>22</v>
      </c>
      <c r="D93" s="19" t="s">
        <v>2848</v>
      </c>
      <c r="E93" s="20" t="s">
        <v>43</v>
      </c>
      <c r="F93" s="21">
        <v>2</v>
      </c>
      <c r="G93" s="22">
        <v>1658.74</v>
      </c>
      <c r="H93" s="22">
        <f t="shared" si="14"/>
        <v>2177.7600000000002</v>
      </c>
      <c r="I93" s="22">
        <f t="shared" si="15"/>
        <v>4355.5200000000004</v>
      </c>
      <c r="J93" s="23">
        <f t="shared" si="13"/>
        <v>4.3172682084324845E-5</v>
      </c>
    </row>
    <row r="94" spans="1:10" ht="39" customHeight="1" x14ac:dyDescent="0.2">
      <c r="A94" s="38" t="s">
        <v>246</v>
      </c>
      <c r="B94" s="39" t="s">
        <v>247</v>
      </c>
      <c r="C94" s="40" t="s">
        <v>22</v>
      </c>
      <c r="D94" s="41" t="s">
        <v>2849</v>
      </c>
      <c r="E94" s="42" t="s">
        <v>43</v>
      </c>
      <c r="F94" s="43">
        <v>1</v>
      </c>
      <c r="G94" s="44">
        <v>31600</v>
      </c>
      <c r="H94" s="44">
        <f t="shared" si="14"/>
        <v>41487.64</v>
      </c>
      <c r="I94" s="44">
        <f t="shared" si="15"/>
        <v>41487.64</v>
      </c>
      <c r="J94" s="45">
        <f t="shared" si="13"/>
        <v>4.1123280162848954E-4</v>
      </c>
    </row>
    <row r="95" spans="1:10" ht="24" customHeight="1" x14ac:dyDescent="0.2">
      <c r="A95" s="16" t="s">
        <v>248</v>
      </c>
      <c r="B95" s="17" t="s">
        <v>249</v>
      </c>
      <c r="C95" s="18" t="s">
        <v>95</v>
      </c>
      <c r="D95" s="19" t="s">
        <v>250</v>
      </c>
      <c r="E95" s="20" t="s">
        <v>43</v>
      </c>
      <c r="F95" s="21">
        <v>15</v>
      </c>
      <c r="G95" s="22">
        <v>257.33999999999997</v>
      </c>
      <c r="H95" s="22">
        <f t="shared" si="14"/>
        <v>337.86</v>
      </c>
      <c r="I95" s="22">
        <f t="shared" si="15"/>
        <v>5067.8999999999996</v>
      </c>
      <c r="J95" s="23">
        <f t="shared" si="13"/>
        <v>5.0233918231382211E-5</v>
      </c>
    </row>
    <row r="96" spans="1:10" ht="39" customHeight="1" x14ac:dyDescent="0.2">
      <c r="A96" s="16" t="s">
        <v>251</v>
      </c>
      <c r="B96" s="17" t="s">
        <v>252</v>
      </c>
      <c r="C96" s="18" t="s">
        <v>27</v>
      </c>
      <c r="D96" s="19" t="s">
        <v>2850</v>
      </c>
      <c r="E96" s="20" t="s">
        <v>43</v>
      </c>
      <c r="F96" s="21">
        <v>6</v>
      </c>
      <c r="G96" s="22">
        <v>231.34</v>
      </c>
      <c r="H96" s="22">
        <f t="shared" si="14"/>
        <v>303.73</v>
      </c>
      <c r="I96" s="22">
        <f t="shared" si="15"/>
        <v>1822.38</v>
      </c>
      <c r="J96" s="23">
        <f t="shared" si="13"/>
        <v>1.8063751831430438E-5</v>
      </c>
    </row>
    <row r="97" spans="1:10" ht="24" customHeight="1" x14ac:dyDescent="0.2">
      <c r="A97" s="16" t="s">
        <v>253</v>
      </c>
      <c r="B97" s="17" t="s">
        <v>254</v>
      </c>
      <c r="C97" s="18" t="s">
        <v>95</v>
      </c>
      <c r="D97" s="19" t="s">
        <v>255</v>
      </c>
      <c r="E97" s="20" t="s">
        <v>43</v>
      </c>
      <c r="F97" s="21">
        <v>1</v>
      </c>
      <c r="G97" s="22">
        <v>1378.91</v>
      </c>
      <c r="H97" s="22">
        <f t="shared" si="14"/>
        <v>1810.37</v>
      </c>
      <c r="I97" s="22">
        <f t="shared" si="15"/>
        <v>1810.37</v>
      </c>
      <c r="J97" s="23">
        <f t="shared" si="13"/>
        <v>1.7944706594160779E-5</v>
      </c>
    </row>
    <row r="98" spans="1:10" ht="26.1" customHeight="1" x14ac:dyDescent="0.2">
      <c r="A98" s="16" t="s">
        <v>256</v>
      </c>
      <c r="B98" s="17" t="s">
        <v>257</v>
      </c>
      <c r="C98" s="18" t="s">
        <v>27</v>
      </c>
      <c r="D98" s="19" t="s">
        <v>2851</v>
      </c>
      <c r="E98" s="20" t="s">
        <v>43</v>
      </c>
      <c r="F98" s="21">
        <v>2</v>
      </c>
      <c r="G98" s="22">
        <v>2185.5</v>
      </c>
      <c r="H98" s="22">
        <f t="shared" si="14"/>
        <v>2869.34</v>
      </c>
      <c r="I98" s="22">
        <f t="shared" si="15"/>
        <v>5738.68</v>
      </c>
      <c r="J98" s="23">
        <f t="shared" si="13"/>
        <v>5.6882807844682908E-5</v>
      </c>
    </row>
    <row r="99" spans="1:10" ht="24" customHeight="1" x14ac:dyDescent="0.2">
      <c r="A99" s="16" t="s">
        <v>258</v>
      </c>
      <c r="B99" s="17" t="s">
        <v>259</v>
      </c>
      <c r="C99" s="18" t="s">
        <v>260</v>
      </c>
      <c r="D99" s="19" t="s">
        <v>261</v>
      </c>
      <c r="E99" s="20" t="s">
        <v>43</v>
      </c>
      <c r="F99" s="21">
        <v>2</v>
      </c>
      <c r="G99" s="22">
        <v>477.73</v>
      </c>
      <c r="H99" s="22">
        <f t="shared" si="14"/>
        <v>627.21</v>
      </c>
      <c r="I99" s="22">
        <f t="shared" si="15"/>
        <v>1254.42</v>
      </c>
      <c r="J99" s="23">
        <f t="shared" si="13"/>
        <v>1.2434032184496631E-5</v>
      </c>
    </row>
    <row r="100" spans="1:10" ht="24" customHeight="1" x14ac:dyDescent="0.2">
      <c r="A100" s="38" t="s">
        <v>262</v>
      </c>
      <c r="B100" s="39" t="s">
        <v>263</v>
      </c>
      <c r="C100" s="40" t="s">
        <v>22</v>
      </c>
      <c r="D100" s="41" t="s">
        <v>2852</v>
      </c>
      <c r="E100" s="42" t="s">
        <v>43</v>
      </c>
      <c r="F100" s="43">
        <v>1</v>
      </c>
      <c r="G100" s="44">
        <v>5900</v>
      </c>
      <c r="H100" s="44">
        <f t="shared" si="14"/>
        <v>7746.11</v>
      </c>
      <c r="I100" s="44">
        <f t="shared" si="15"/>
        <v>7746.11</v>
      </c>
      <c r="J100" s="45">
        <f t="shared" si="13"/>
        <v>7.6780807898990132E-5</v>
      </c>
    </row>
    <row r="101" spans="1:10" ht="24" customHeight="1" x14ac:dyDescent="0.2">
      <c r="A101" s="16" t="s">
        <v>264</v>
      </c>
      <c r="B101" s="17" t="s">
        <v>265</v>
      </c>
      <c r="C101" s="18" t="s">
        <v>266</v>
      </c>
      <c r="D101" s="19" t="s">
        <v>2853</v>
      </c>
      <c r="E101" s="20" t="s">
        <v>43</v>
      </c>
      <c r="F101" s="21">
        <v>6</v>
      </c>
      <c r="G101" s="22">
        <v>193.93</v>
      </c>
      <c r="H101" s="22">
        <f t="shared" si="14"/>
        <v>254.61</v>
      </c>
      <c r="I101" s="22">
        <f t="shared" si="15"/>
        <v>1527.66</v>
      </c>
      <c r="J101" s="23">
        <f t="shared" si="13"/>
        <v>1.5142435234585007E-5</v>
      </c>
    </row>
    <row r="102" spans="1:10" ht="24" customHeight="1" x14ac:dyDescent="0.2">
      <c r="A102" s="38" t="s">
        <v>267</v>
      </c>
      <c r="B102" s="39" t="s">
        <v>268</v>
      </c>
      <c r="C102" s="40" t="s">
        <v>22</v>
      </c>
      <c r="D102" s="41" t="s">
        <v>2854</v>
      </c>
      <c r="E102" s="42" t="s">
        <v>43</v>
      </c>
      <c r="F102" s="43">
        <v>10</v>
      </c>
      <c r="G102" s="44">
        <v>26</v>
      </c>
      <c r="H102" s="44">
        <f t="shared" si="14"/>
        <v>34.14</v>
      </c>
      <c r="I102" s="44">
        <f t="shared" si="15"/>
        <v>341.4</v>
      </c>
      <c r="J102" s="45">
        <f t="shared" si="13"/>
        <v>3.3840169861666344E-6</v>
      </c>
    </row>
    <row r="103" spans="1:10" ht="26.1" customHeight="1" x14ac:dyDescent="0.2">
      <c r="A103" s="38" t="s">
        <v>269</v>
      </c>
      <c r="B103" s="39" t="s">
        <v>270</v>
      </c>
      <c r="C103" s="40" t="s">
        <v>22</v>
      </c>
      <c r="D103" s="41" t="s">
        <v>2855</v>
      </c>
      <c r="E103" s="42" t="s">
        <v>43</v>
      </c>
      <c r="F103" s="43">
        <v>6</v>
      </c>
      <c r="G103" s="44">
        <v>20.75</v>
      </c>
      <c r="H103" s="44">
        <f t="shared" si="14"/>
        <v>27.24</v>
      </c>
      <c r="I103" s="44">
        <f t="shared" si="15"/>
        <v>163.44</v>
      </c>
      <c r="J103" s="45">
        <f t="shared" si="13"/>
        <v>1.6200460932017423E-6</v>
      </c>
    </row>
    <row r="104" spans="1:10" ht="26.1" customHeight="1" x14ac:dyDescent="0.2">
      <c r="A104" s="38" t="s">
        <v>271</v>
      </c>
      <c r="B104" s="39" t="s">
        <v>272</v>
      </c>
      <c r="C104" s="40" t="s">
        <v>22</v>
      </c>
      <c r="D104" s="41" t="s">
        <v>2856</v>
      </c>
      <c r="E104" s="42" t="s">
        <v>43</v>
      </c>
      <c r="F104" s="43">
        <v>9</v>
      </c>
      <c r="G104" s="44">
        <v>18.8</v>
      </c>
      <c r="H104" s="44">
        <f t="shared" si="14"/>
        <v>24.68</v>
      </c>
      <c r="I104" s="44">
        <f t="shared" si="15"/>
        <v>222.12</v>
      </c>
      <c r="J104" s="45">
        <f t="shared" si="13"/>
        <v>2.2016925980296805E-6</v>
      </c>
    </row>
    <row r="105" spans="1:10" ht="26.1" customHeight="1" x14ac:dyDescent="0.2">
      <c r="A105" s="38" t="s">
        <v>273</v>
      </c>
      <c r="B105" s="39" t="s">
        <v>274</v>
      </c>
      <c r="C105" s="40" t="s">
        <v>22</v>
      </c>
      <c r="D105" s="41" t="s">
        <v>2857</v>
      </c>
      <c r="E105" s="42" t="s">
        <v>43</v>
      </c>
      <c r="F105" s="43">
        <v>9</v>
      </c>
      <c r="G105" s="44">
        <v>16.75</v>
      </c>
      <c r="H105" s="44">
        <f t="shared" si="14"/>
        <v>21.99</v>
      </c>
      <c r="I105" s="44">
        <f t="shared" si="15"/>
        <v>197.91</v>
      </c>
      <c r="J105" s="45">
        <f t="shared" si="13"/>
        <v>1.9617188099948408E-6</v>
      </c>
    </row>
    <row r="106" spans="1:10" ht="65.099999999999994" customHeight="1" x14ac:dyDescent="0.2">
      <c r="A106" s="16" t="s">
        <v>275</v>
      </c>
      <c r="B106" s="17" t="s">
        <v>276</v>
      </c>
      <c r="C106" s="18" t="s">
        <v>27</v>
      </c>
      <c r="D106" s="19" t="s">
        <v>2858</v>
      </c>
      <c r="E106" s="20" t="s">
        <v>43</v>
      </c>
      <c r="F106" s="21">
        <v>1</v>
      </c>
      <c r="G106" s="22">
        <v>26948.41</v>
      </c>
      <c r="H106" s="22">
        <f t="shared" si="14"/>
        <v>35380.57</v>
      </c>
      <c r="I106" s="22">
        <f t="shared" si="15"/>
        <v>35380.57</v>
      </c>
      <c r="J106" s="23">
        <f t="shared" si="13"/>
        <v>3.5069844715951274E-4</v>
      </c>
    </row>
    <row r="107" spans="1:10" ht="24" customHeight="1" x14ac:dyDescent="0.2">
      <c r="A107" s="31" t="s">
        <v>277</v>
      </c>
      <c r="B107" s="32"/>
      <c r="C107" s="32"/>
      <c r="D107" s="33" t="s">
        <v>2859</v>
      </c>
      <c r="E107" s="32" t="s">
        <v>2816</v>
      </c>
      <c r="F107" s="34"/>
      <c r="G107" s="35"/>
      <c r="H107" s="35"/>
      <c r="I107" s="36"/>
      <c r="J107" s="37"/>
    </row>
    <row r="108" spans="1:10" ht="24" customHeight="1" x14ac:dyDescent="0.2">
      <c r="A108" s="38" t="s">
        <v>278</v>
      </c>
      <c r="B108" s="39" t="s">
        <v>279</v>
      </c>
      <c r="C108" s="40" t="s">
        <v>22</v>
      </c>
      <c r="D108" s="41" t="s">
        <v>2860</v>
      </c>
      <c r="E108" s="42" t="s">
        <v>224</v>
      </c>
      <c r="F108" s="43">
        <v>120</v>
      </c>
      <c r="G108" s="44">
        <v>7.45</v>
      </c>
      <c r="H108" s="44">
        <f>ROUND(G108 * (1 + 31.29 / 100), 2)</f>
        <v>9.7799999999999994</v>
      </c>
      <c r="I108" s="44">
        <f>ROUND(F108 * H108, 2)</f>
        <v>1173.5999999999999</v>
      </c>
      <c r="J108" s="45">
        <f t="shared" si="13"/>
        <v>1.1632930096558765E-5</v>
      </c>
    </row>
    <row r="109" spans="1:10" ht="26.1" customHeight="1" x14ac:dyDescent="0.2">
      <c r="A109" s="16" t="s">
        <v>280</v>
      </c>
      <c r="B109" s="17" t="s">
        <v>281</v>
      </c>
      <c r="C109" s="18" t="s">
        <v>30</v>
      </c>
      <c r="D109" s="19" t="s">
        <v>282</v>
      </c>
      <c r="E109" s="20" t="s">
        <v>224</v>
      </c>
      <c r="F109" s="21">
        <v>70</v>
      </c>
      <c r="G109" s="22">
        <v>86.14</v>
      </c>
      <c r="H109" s="22">
        <f>ROUND(G109 * (1 + 31.29 / 100), 2)</f>
        <v>113.09</v>
      </c>
      <c r="I109" s="22">
        <f>ROUND(F109 * H109, 2)</f>
        <v>7916.3</v>
      </c>
      <c r="J109" s="23">
        <f t="shared" si="13"/>
        <v>7.8467761182164411E-5</v>
      </c>
    </row>
    <row r="110" spans="1:10" ht="24" customHeight="1" x14ac:dyDescent="0.2">
      <c r="A110" s="38" t="s">
        <v>283</v>
      </c>
      <c r="B110" s="39" t="s">
        <v>284</v>
      </c>
      <c r="C110" s="40" t="s">
        <v>22</v>
      </c>
      <c r="D110" s="41" t="s">
        <v>2861</v>
      </c>
      <c r="E110" s="42" t="s">
        <v>224</v>
      </c>
      <c r="F110" s="43">
        <v>90</v>
      </c>
      <c r="G110" s="44">
        <v>260</v>
      </c>
      <c r="H110" s="44">
        <f>ROUND(G110 * (1 + 31.29 / 100), 2)</f>
        <v>341.35</v>
      </c>
      <c r="I110" s="44">
        <f>ROUND(F110 * H110, 2)</f>
        <v>30721.5</v>
      </c>
      <c r="J110" s="45">
        <f t="shared" si="13"/>
        <v>3.0451692396168208E-4</v>
      </c>
    </row>
    <row r="111" spans="1:10" ht="24" customHeight="1" x14ac:dyDescent="0.2">
      <c r="A111" s="31" t="s">
        <v>285</v>
      </c>
      <c r="B111" s="32"/>
      <c r="C111" s="32"/>
      <c r="D111" s="33" t="s">
        <v>2862</v>
      </c>
      <c r="E111" s="32" t="s">
        <v>2816</v>
      </c>
      <c r="F111" s="34"/>
      <c r="G111" s="35"/>
      <c r="H111" s="35"/>
      <c r="I111" s="36"/>
      <c r="J111" s="37"/>
    </row>
    <row r="112" spans="1:10" ht="26.1" customHeight="1" x14ac:dyDescent="0.2">
      <c r="A112" s="16" t="s">
        <v>286</v>
      </c>
      <c r="B112" s="17" t="s">
        <v>287</v>
      </c>
      <c r="C112" s="18" t="s">
        <v>27</v>
      </c>
      <c r="D112" s="19" t="s">
        <v>2863</v>
      </c>
      <c r="E112" s="20" t="s">
        <v>43</v>
      </c>
      <c r="F112" s="21">
        <v>1</v>
      </c>
      <c r="G112" s="22">
        <v>479.01</v>
      </c>
      <c r="H112" s="22">
        <f t="shared" ref="H112:H121" si="16">ROUND(G112 * (1 + 31.29 / 100), 2)</f>
        <v>628.89</v>
      </c>
      <c r="I112" s="22">
        <f t="shared" ref="I112:I121" si="17">ROUND(F112 * H112, 2)</f>
        <v>628.89</v>
      </c>
      <c r="J112" s="23">
        <f t="shared" si="13"/>
        <v>6.2336685484192584E-6</v>
      </c>
    </row>
    <row r="113" spans="1:10" ht="39" customHeight="1" x14ac:dyDescent="0.2">
      <c r="A113" s="38" t="s">
        <v>288</v>
      </c>
      <c r="B113" s="39" t="s">
        <v>289</v>
      </c>
      <c r="C113" s="40" t="s">
        <v>30</v>
      </c>
      <c r="D113" s="41" t="s">
        <v>290</v>
      </c>
      <c r="E113" s="42" t="s">
        <v>43</v>
      </c>
      <c r="F113" s="43">
        <v>2</v>
      </c>
      <c r="G113" s="44">
        <v>17.38</v>
      </c>
      <c r="H113" s="44">
        <f t="shared" si="16"/>
        <v>22.82</v>
      </c>
      <c r="I113" s="44">
        <f t="shared" si="17"/>
        <v>45.64</v>
      </c>
      <c r="J113" s="45">
        <f t="shared" si="13"/>
        <v>4.5239172597728533E-7</v>
      </c>
    </row>
    <row r="114" spans="1:10" ht="39" customHeight="1" x14ac:dyDescent="0.2">
      <c r="A114" s="38" t="s">
        <v>291</v>
      </c>
      <c r="B114" s="39" t="s">
        <v>292</v>
      </c>
      <c r="C114" s="40" t="s">
        <v>30</v>
      </c>
      <c r="D114" s="41" t="s">
        <v>293</v>
      </c>
      <c r="E114" s="42" t="s">
        <v>43</v>
      </c>
      <c r="F114" s="43">
        <v>4</v>
      </c>
      <c r="G114" s="44">
        <v>23.31</v>
      </c>
      <c r="H114" s="44">
        <f t="shared" si="16"/>
        <v>30.6</v>
      </c>
      <c r="I114" s="44">
        <f t="shared" si="17"/>
        <v>122.4</v>
      </c>
      <c r="J114" s="45">
        <f t="shared" si="13"/>
        <v>1.2132503781687055E-6</v>
      </c>
    </row>
    <row r="115" spans="1:10" ht="26.1" customHeight="1" x14ac:dyDescent="0.2">
      <c r="A115" s="16" t="s">
        <v>294</v>
      </c>
      <c r="B115" s="17" t="s">
        <v>295</v>
      </c>
      <c r="C115" s="18" t="s">
        <v>27</v>
      </c>
      <c r="D115" s="19" t="s">
        <v>2864</v>
      </c>
      <c r="E115" s="20" t="s">
        <v>43</v>
      </c>
      <c r="F115" s="21">
        <v>6</v>
      </c>
      <c r="G115" s="22">
        <v>1.57</v>
      </c>
      <c r="H115" s="22">
        <f t="shared" si="16"/>
        <v>2.06</v>
      </c>
      <c r="I115" s="22">
        <f t="shared" si="17"/>
        <v>12.36</v>
      </c>
      <c r="J115" s="23">
        <f t="shared" si="13"/>
        <v>1.2251449897193792E-7</v>
      </c>
    </row>
    <row r="116" spans="1:10" ht="39" customHeight="1" x14ac:dyDescent="0.2">
      <c r="A116" s="38" t="s">
        <v>296</v>
      </c>
      <c r="B116" s="39" t="s">
        <v>297</v>
      </c>
      <c r="C116" s="40" t="s">
        <v>27</v>
      </c>
      <c r="D116" s="41" t="s">
        <v>2865</v>
      </c>
      <c r="E116" s="42" t="s">
        <v>43</v>
      </c>
      <c r="F116" s="43">
        <v>2</v>
      </c>
      <c r="G116" s="44">
        <v>2.2999999999999998</v>
      </c>
      <c r="H116" s="44">
        <f t="shared" si="16"/>
        <v>3.02</v>
      </c>
      <c r="I116" s="44">
        <f t="shared" si="17"/>
        <v>6.04</v>
      </c>
      <c r="J116" s="45">
        <f t="shared" si="13"/>
        <v>5.9869544805057045E-8</v>
      </c>
    </row>
    <row r="117" spans="1:10" ht="39" customHeight="1" x14ac:dyDescent="0.2">
      <c r="A117" s="38" t="s">
        <v>298</v>
      </c>
      <c r="B117" s="39" t="s">
        <v>299</v>
      </c>
      <c r="C117" s="40" t="s">
        <v>30</v>
      </c>
      <c r="D117" s="41" t="s">
        <v>300</v>
      </c>
      <c r="E117" s="42" t="s">
        <v>43</v>
      </c>
      <c r="F117" s="43">
        <v>3</v>
      </c>
      <c r="G117" s="44">
        <v>3.42</v>
      </c>
      <c r="H117" s="44">
        <f t="shared" si="16"/>
        <v>4.49</v>
      </c>
      <c r="I117" s="44">
        <f t="shared" si="17"/>
        <v>13.47</v>
      </c>
      <c r="J117" s="45">
        <f t="shared" si="13"/>
        <v>1.33517014656311E-7</v>
      </c>
    </row>
    <row r="118" spans="1:10" ht="26.1" customHeight="1" x14ac:dyDescent="0.2">
      <c r="A118" s="16" t="s">
        <v>301</v>
      </c>
      <c r="B118" s="17" t="s">
        <v>302</v>
      </c>
      <c r="C118" s="18" t="s">
        <v>27</v>
      </c>
      <c r="D118" s="19" t="s">
        <v>2866</v>
      </c>
      <c r="E118" s="20" t="s">
        <v>43</v>
      </c>
      <c r="F118" s="21">
        <v>3</v>
      </c>
      <c r="G118" s="22">
        <v>50</v>
      </c>
      <c r="H118" s="22">
        <f t="shared" si="16"/>
        <v>65.650000000000006</v>
      </c>
      <c r="I118" s="22">
        <f t="shared" si="17"/>
        <v>196.95</v>
      </c>
      <c r="J118" s="23">
        <f t="shared" si="13"/>
        <v>1.9522031207543019E-6</v>
      </c>
    </row>
    <row r="119" spans="1:10" ht="24" customHeight="1" x14ac:dyDescent="0.2">
      <c r="A119" s="38" t="s">
        <v>303</v>
      </c>
      <c r="B119" s="39" t="s">
        <v>304</v>
      </c>
      <c r="C119" s="40" t="s">
        <v>22</v>
      </c>
      <c r="D119" s="41" t="s">
        <v>305</v>
      </c>
      <c r="E119" s="42" t="s">
        <v>52</v>
      </c>
      <c r="F119" s="43">
        <v>1</v>
      </c>
      <c r="G119" s="44">
        <v>23.07</v>
      </c>
      <c r="H119" s="44">
        <f t="shared" si="16"/>
        <v>30.29</v>
      </c>
      <c r="I119" s="44">
        <f t="shared" si="17"/>
        <v>30.29</v>
      </c>
      <c r="J119" s="45">
        <f t="shared" si="13"/>
        <v>3.0023981989158569E-7</v>
      </c>
    </row>
    <row r="120" spans="1:10" ht="26.1" customHeight="1" x14ac:dyDescent="0.2">
      <c r="A120" s="16" t="s">
        <v>306</v>
      </c>
      <c r="B120" s="17" t="s">
        <v>307</v>
      </c>
      <c r="C120" s="18" t="s">
        <v>30</v>
      </c>
      <c r="D120" s="19" t="s">
        <v>308</v>
      </c>
      <c r="E120" s="20" t="s">
        <v>43</v>
      </c>
      <c r="F120" s="21">
        <v>6</v>
      </c>
      <c r="G120" s="22">
        <v>13.68</v>
      </c>
      <c r="H120" s="22">
        <f t="shared" si="16"/>
        <v>17.96</v>
      </c>
      <c r="I120" s="22">
        <f t="shared" si="17"/>
        <v>107.76</v>
      </c>
      <c r="J120" s="23">
        <f t="shared" si="13"/>
        <v>1.068136117250488E-6</v>
      </c>
    </row>
    <row r="121" spans="1:10" ht="24" customHeight="1" x14ac:dyDescent="0.2">
      <c r="A121" s="38" t="s">
        <v>309</v>
      </c>
      <c r="B121" s="39" t="s">
        <v>310</v>
      </c>
      <c r="C121" s="40" t="s">
        <v>27</v>
      </c>
      <c r="D121" s="41" t="s">
        <v>2867</v>
      </c>
      <c r="E121" s="42" t="s">
        <v>43</v>
      </c>
      <c r="F121" s="43">
        <v>6</v>
      </c>
      <c r="G121" s="44">
        <v>27.9</v>
      </c>
      <c r="H121" s="44">
        <f t="shared" si="16"/>
        <v>36.630000000000003</v>
      </c>
      <c r="I121" s="44">
        <f t="shared" si="17"/>
        <v>219.78</v>
      </c>
      <c r="J121" s="45">
        <f t="shared" si="13"/>
        <v>2.1784981055058669E-6</v>
      </c>
    </row>
    <row r="122" spans="1:10" ht="24" customHeight="1" x14ac:dyDescent="0.2">
      <c r="A122" s="31" t="s">
        <v>311</v>
      </c>
      <c r="B122" s="32"/>
      <c r="C122" s="32"/>
      <c r="D122" s="33" t="s">
        <v>2868</v>
      </c>
      <c r="E122" s="32" t="s">
        <v>2816</v>
      </c>
      <c r="F122" s="34"/>
      <c r="G122" s="35"/>
      <c r="H122" s="35"/>
      <c r="I122" s="36"/>
      <c r="J122" s="37"/>
    </row>
    <row r="123" spans="1:10" ht="51.95" customHeight="1" x14ac:dyDescent="0.2">
      <c r="A123" s="16" t="s">
        <v>312</v>
      </c>
      <c r="B123" s="17" t="s">
        <v>313</v>
      </c>
      <c r="C123" s="18" t="s">
        <v>30</v>
      </c>
      <c r="D123" s="19" t="s">
        <v>314</v>
      </c>
      <c r="E123" s="20" t="s">
        <v>43</v>
      </c>
      <c r="F123" s="21">
        <v>2</v>
      </c>
      <c r="G123" s="22">
        <v>38715.269999999997</v>
      </c>
      <c r="H123" s="22">
        <f>ROUND(G123 * (1 + 31.29 / 100), 2)</f>
        <v>50829.279999999999</v>
      </c>
      <c r="I123" s="22">
        <f>ROUND(F123 * H123, 2)</f>
        <v>101658.56</v>
      </c>
      <c r="J123" s="23">
        <f t="shared" si="13"/>
        <v>1.0076575683340362E-3</v>
      </c>
    </row>
    <row r="124" spans="1:10" ht="24" customHeight="1" x14ac:dyDescent="0.2">
      <c r="A124" s="31" t="s">
        <v>315</v>
      </c>
      <c r="B124" s="32"/>
      <c r="C124" s="32"/>
      <c r="D124" s="33" t="s">
        <v>2869</v>
      </c>
      <c r="E124" s="32" t="s">
        <v>2816</v>
      </c>
      <c r="F124" s="34"/>
      <c r="G124" s="35"/>
      <c r="H124" s="35"/>
      <c r="I124" s="36"/>
      <c r="J124" s="37"/>
    </row>
    <row r="125" spans="1:10" ht="24" customHeight="1" x14ac:dyDescent="0.2">
      <c r="A125" s="31" t="s">
        <v>316</v>
      </c>
      <c r="B125" s="32"/>
      <c r="C125" s="32"/>
      <c r="D125" s="33" t="s">
        <v>2870</v>
      </c>
      <c r="E125" s="32" t="s">
        <v>2816</v>
      </c>
      <c r="F125" s="34"/>
      <c r="G125" s="35"/>
      <c r="H125" s="35"/>
      <c r="I125" s="36"/>
      <c r="J125" s="37"/>
    </row>
    <row r="126" spans="1:10" ht="26.1" customHeight="1" x14ac:dyDescent="0.2">
      <c r="A126" s="16" t="s">
        <v>317</v>
      </c>
      <c r="B126" s="17" t="s">
        <v>318</v>
      </c>
      <c r="C126" s="18" t="s">
        <v>30</v>
      </c>
      <c r="D126" s="19" t="s">
        <v>319</v>
      </c>
      <c r="E126" s="20" t="s">
        <v>2822</v>
      </c>
      <c r="F126" s="21">
        <v>4.5</v>
      </c>
      <c r="G126" s="22">
        <v>70.33</v>
      </c>
      <c r="H126" s="22">
        <f t="shared" ref="H126:H137" si="18">ROUND(G126 * (1 + 31.29 / 100), 2)</f>
        <v>92.34</v>
      </c>
      <c r="I126" s="22">
        <f t="shared" ref="I126:I137" si="19">ROUND(F126 * H126, 2)</f>
        <v>415.53</v>
      </c>
      <c r="J126" s="23">
        <f t="shared" si="13"/>
        <v>4.118806614709495E-6</v>
      </c>
    </row>
    <row r="127" spans="1:10" ht="26.1" customHeight="1" x14ac:dyDescent="0.2">
      <c r="A127" s="16" t="s">
        <v>320</v>
      </c>
      <c r="B127" s="17" t="s">
        <v>321</v>
      </c>
      <c r="C127" s="18" t="s">
        <v>27</v>
      </c>
      <c r="D127" s="19" t="s">
        <v>2871</v>
      </c>
      <c r="E127" s="20" t="s">
        <v>224</v>
      </c>
      <c r="F127" s="21">
        <v>30</v>
      </c>
      <c r="G127" s="22">
        <v>77.3</v>
      </c>
      <c r="H127" s="22">
        <f t="shared" si="18"/>
        <v>101.49</v>
      </c>
      <c r="I127" s="22">
        <f t="shared" si="19"/>
        <v>3044.7</v>
      </c>
      <c r="J127" s="23">
        <f t="shared" si="13"/>
        <v>3.0179603156946548E-5</v>
      </c>
    </row>
    <row r="128" spans="1:10" ht="26.1" customHeight="1" x14ac:dyDescent="0.2">
      <c r="A128" s="16" t="s">
        <v>322</v>
      </c>
      <c r="B128" s="17" t="s">
        <v>323</v>
      </c>
      <c r="C128" s="18" t="s">
        <v>30</v>
      </c>
      <c r="D128" s="19" t="s">
        <v>324</v>
      </c>
      <c r="E128" s="20" t="s">
        <v>2822</v>
      </c>
      <c r="F128" s="21">
        <v>4.22</v>
      </c>
      <c r="G128" s="22">
        <v>18.27</v>
      </c>
      <c r="H128" s="22">
        <f t="shared" si="18"/>
        <v>23.99</v>
      </c>
      <c r="I128" s="22">
        <f t="shared" si="19"/>
        <v>101.24</v>
      </c>
      <c r="J128" s="23">
        <f t="shared" si="13"/>
        <v>1.0035087278251613E-6</v>
      </c>
    </row>
    <row r="129" spans="1:10" ht="26.1" customHeight="1" x14ac:dyDescent="0.2">
      <c r="A129" s="16" t="s">
        <v>325</v>
      </c>
      <c r="B129" s="17" t="s">
        <v>321</v>
      </c>
      <c r="C129" s="18" t="s">
        <v>27</v>
      </c>
      <c r="D129" s="19" t="s">
        <v>2871</v>
      </c>
      <c r="E129" s="20" t="s">
        <v>224</v>
      </c>
      <c r="F129" s="21">
        <v>30</v>
      </c>
      <c r="G129" s="22">
        <v>77.3</v>
      </c>
      <c r="H129" s="22">
        <f t="shared" si="18"/>
        <v>101.49</v>
      </c>
      <c r="I129" s="22">
        <f t="shared" si="19"/>
        <v>3044.7</v>
      </c>
      <c r="J129" s="23">
        <f t="shared" si="13"/>
        <v>3.0179603156946548E-5</v>
      </c>
    </row>
    <row r="130" spans="1:10" ht="39" customHeight="1" x14ac:dyDescent="0.2">
      <c r="A130" s="16" t="s">
        <v>326</v>
      </c>
      <c r="B130" s="17" t="s">
        <v>327</v>
      </c>
      <c r="C130" s="18" t="s">
        <v>30</v>
      </c>
      <c r="D130" s="19" t="s">
        <v>328</v>
      </c>
      <c r="E130" s="20" t="s">
        <v>224</v>
      </c>
      <c r="F130" s="21">
        <v>6</v>
      </c>
      <c r="G130" s="22">
        <v>69.8</v>
      </c>
      <c r="H130" s="22">
        <f t="shared" si="18"/>
        <v>91.64</v>
      </c>
      <c r="I130" s="22">
        <f t="shared" si="19"/>
        <v>549.84</v>
      </c>
      <c r="J130" s="23">
        <f t="shared" si="13"/>
        <v>5.4501110125186368E-6</v>
      </c>
    </row>
    <row r="131" spans="1:10" ht="26.1" customHeight="1" x14ac:dyDescent="0.2">
      <c r="A131" s="16" t="s">
        <v>329</v>
      </c>
      <c r="B131" s="17" t="s">
        <v>330</v>
      </c>
      <c r="C131" s="18" t="s">
        <v>27</v>
      </c>
      <c r="D131" s="19" t="s">
        <v>2872</v>
      </c>
      <c r="E131" s="20" t="s">
        <v>43</v>
      </c>
      <c r="F131" s="21">
        <v>5</v>
      </c>
      <c r="G131" s="22">
        <v>81.08</v>
      </c>
      <c r="H131" s="22">
        <f t="shared" si="18"/>
        <v>106.45</v>
      </c>
      <c r="I131" s="22">
        <f t="shared" si="19"/>
        <v>532.25</v>
      </c>
      <c r="J131" s="23">
        <f t="shared" si="13"/>
        <v>5.2757558315383461E-6</v>
      </c>
    </row>
    <row r="132" spans="1:10" ht="26.1" customHeight="1" x14ac:dyDescent="0.2">
      <c r="A132" s="16" t="s">
        <v>331</v>
      </c>
      <c r="B132" s="17" t="s">
        <v>332</v>
      </c>
      <c r="C132" s="18" t="s">
        <v>27</v>
      </c>
      <c r="D132" s="19" t="s">
        <v>2873</v>
      </c>
      <c r="E132" s="20" t="s">
        <v>43</v>
      </c>
      <c r="F132" s="21">
        <v>8</v>
      </c>
      <c r="G132" s="22">
        <v>38.299999999999997</v>
      </c>
      <c r="H132" s="22">
        <f t="shared" si="18"/>
        <v>50.28</v>
      </c>
      <c r="I132" s="22">
        <f t="shared" si="19"/>
        <v>402.24</v>
      </c>
      <c r="J132" s="23">
        <f t="shared" si="13"/>
        <v>3.9870737917857855E-6</v>
      </c>
    </row>
    <row r="133" spans="1:10" ht="26.1" customHeight="1" x14ac:dyDescent="0.2">
      <c r="A133" s="16" t="s">
        <v>333</v>
      </c>
      <c r="B133" s="17" t="s">
        <v>334</v>
      </c>
      <c r="C133" s="18" t="s">
        <v>27</v>
      </c>
      <c r="D133" s="19" t="s">
        <v>2874</v>
      </c>
      <c r="E133" s="20" t="s">
        <v>43</v>
      </c>
      <c r="F133" s="21">
        <v>12</v>
      </c>
      <c r="G133" s="22">
        <v>249.31</v>
      </c>
      <c r="H133" s="22">
        <f t="shared" si="18"/>
        <v>327.32</v>
      </c>
      <c r="I133" s="22">
        <f t="shared" si="19"/>
        <v>3927.84</v>
      </c>
      <c r="J133" s="23">
        <f t="shared" ref="J133:J196" si="20">I133 / 100886018.42</f>
        <v>3.8933442527664776E-5</v>
      </c>
    </row>
    <row r="134" spans="1:10" ht="26.1" customHeight="1" x14ac:dyDescent="0.2">
      <c r="A134" s="16" t="s">
        <v>335</v>
      </c>
      <c r="B134" s="17" t="s">
        <v>336</v>
      </c>
      <c r="C134" s="18" t="s">
        <v>27</v>
      </c>
      <c r="D134" s="19" t="s">
        <v>2875</v>
      </c>
      <c r="E134" s="20" t="s">
        <v>43</v>
      </c>
      <c r="F134" s="21">
        <v>6</v>
      </c>
      <c r="G134" s="22">
        <v>564.30999999999995</v>
      </c>
      <c r="H134" s="22">
        <f t="shared" si="18"/>
        <v>740.88</v>
      </c>
      <c r="I134" s="22">
        <f t="shared" si="19"/>
        <v>4445.28</v>
      </c>
      <c r="J134" s="23">
        <f t="shared" si="20"/>
        <v>4.4062399028315225E-5</v>
      </c>
    </row>
    <row r="135" spans="1:10" ht="26.1" customHeight="1" x14ac:dyDescent="0.2">
      <c r="A135" s="16" t="s">
        <v>337</v>
      </c>
      <c r="B135" s="17" t="s">
        <v>338</v>
      </c>
      <c r="C135" s="18" t="s">
        <v>27</v>
      </c>
      <c r="D135" s="19" t="s">
        <v>2876</v>
      </c>
      <c r="E135" s="20" t="s">
        <v>43</v>
      </c>
      <c r="F135" s="21">
        <v>14</v>
      </c>
      <c r="G135" s="22">
        <v>153.46</v>
      </c>
      <c r="H135" s="22">
        <f t="shared" si="18"/>
        <v>201.48</v>
      </c>
      <c r="I135" s="22">
        <f t="shared" si="19"/>
        <v>2820.72</v>
      </c>
      <c r="J135" s="23">
        <f t="shared" si="20"/>
        <v>2.7959473911013325E-5</v>
      </c>
    </row>
    <row r="136" spans="1:10" ht="26.1" customHeight="1" x14ac:dyDescent="0.2">
      <c r="A136" s="16" t="s">
        <v>339</v>
      </c>
      <c r="B136" s="17" t="s">
        <v>340</v>
      </c>
      <c r="C136" s="18" t="s">
        <v>27</v>
      </c>
      <c r="D136" s="19" t="s">
        <v>2877</v>
      </c>
      <c r="E136" s="20" t="s">
        <v>43</v>
      </c>
      <c r="F136" s="21">
        <v>24</v>
      </c>
      <c r="G136" s="22">
        <v>53.43</v>
      </c>
      <c r="H136" s="22">
        <f t="shared" si="18"/>
        <v>70.150000000000006</v>
      </c>
      <c r="I136" s="22">
        <f t="shared" si="19"/>
        <v>1683.6</v>
      </c>
      <c r="J136" s="23">
        <f t="shared" si="20"/>
        <v>1.6688140005595039E-5</v>
      </c>
    </row>
    <row r="137" spans="1:10" ht="24" customHeight="1" x14ac:dyDescent="0.2">
      <c r="A137" s="16" t="s">
        <v>341</v>
      </c>
      <c r="B137" s="17" t="s">
        <v>342</v>
      </c>
      <c r="C137" s="18" t="s">
        <v>27</v>
      </c>
      <c r="D137" s="19" t="s">
        <v>2878</v>
      </c>
      <c r="E137" s="20" t="s">
        <v>43</v>
      </c>
      <c r="F137" s="21">
        <v>2</v>
      </c>
      <c r="G137" s="22">
        <v>12.13</v>
      </c>
      <c r="H137" s="22">
        <f t="shared" si="18"/>
        <v>15.93</v>
      </c>
      <c r="I137" s="22">
        <f t="shared" si="19"/>
        <v>31.86</v>
      </c>
      <c r="J137" s="23">
        <f t="shared" si="20"/>
        <v>3.1580193667038363E-7</v>
      </c>
    </row>
    <row r="138" spans="1:10" ht="24" customHeight="1" x14ac:dyDescent="0.2">
      <c r="A138" s="31" t="s">
        <v>343</v>
      </c>
      <c r="B138" s="32"/>
      <c r="C138" s="32"/>
      <c r="D138" s="33" t="s">
        <v>2879</v>
      </c>
      <c r="E138" s="32" t="s">
        <v>2816</v>
      </c>
      <c r="F138" s="34"/>
      <c r="G138" s="35"/>
      <c r="H138" s="35"/>
      <c r="I138" s="36"/>
      <c r="J138" s="37"/>
    </row>
    <row r="139" spans="1:10" ht="39" customHeight="1" x14ac:dyDescent="0.2">
      <c r="A139" s="38" t="s">
        <v>344</v>
      </c>
      <c r="B139" s="39" t="s">
        <v>345</v>
      </c>
      <c r="C139" s="40" t="s">
        <v>22</v>
      </c>
      <c r="D139" s="41" t="s">
        <v>2880</v>
      </c>
      <c r="E139" s="42" t="s">
        <v>43</v>
      </c>
      <c r="F139" s="43">
        <v>2</v>
      </c>
      <c r="G139" s="44">
        <v>306000</v>
      </c>
      <c r="H139" s="44" t="str">
        <f>ROUND(G139 * (1 + 16.8 / 100), 2) &amp;CHAR(10)&amp; "(16.8%)"</f>
        <v>357408
(16.8%)</v>
      </c>
      <c r="I139" s="44">
        <f>ROUND((F139  * 1 ) * ROUND(G139 * (1 + 16.8 / 100), 2), 2)</f>
        <v>714816</v>
      </c>
      <c r="J139" s="45">
        <f t="shared" si="20"/>
        <v>7.0853822085052403E-3</v>
      </c>
    </row>
    <row r="140" spans="1:10" ht="24" customHeight="1" x14ac:dyDescent="0.2">
      <c r="A140" s="31" t="s">
        <v>346</v>
      </c>
      <c r="B140" s="32"/>
      <c r="C140" s="32"/>
      <c r="D140" s="33" t="s">
        <v>2881</v>
      </c>
      <c r="E140" s="32" t="s">
        <v>2816</v>
      </c>
      <c r="F140" s="34"/>
      <c r="G140" s="35"/>
      <c r="H140" s="35"/>
      <c r="I140" s="36"/>
      <c r="J140" s="37"/>
    </row>
    <row r="141" spans="1:10" ht="24" customHeight="1" x14ac:dyDescent="0.2">
      <c r="A141" s="31" t="s">
        <v>347</v>
      </c>
      <c r="B141" s="32"/>
      <c r="C141" s="32"/>
      <c r="D141" s="33" t="s">
        <v>2882</v>
      </c>
      <c r="E141" s="32" t="s">
        <v>2816</v>
      </c>
      <c r="F141" s="34"/>
      <c r="G141" s="35"/>
      <c r="H141" s="35"/>
      <c r="I141" s="36"/>
      <c r="J141" s="37"/>
    </row>
    <row r="142" spans="1:10" ht="24" customHeight="1" x14ac:dyDescent="0.2">
      <c r="A142" s="31" t="s">
        <v>348</v>
      </c>
      <c r="B142" s="32"/>
      <c r="C142" s="32"/>
      <c r="D142" s="33" t="s">
        <v>2870</v>
      </c>
      <c r="E142" s="32" t="s">
        <v>2816</v>
      </c>
      <c r="F142" s="34"/>
      <c r="G142" s="35"/>
      <c r="H142" s="35"/>
      <c r="I142" s="36"/>
      <c r="J142" s="37"/>
    </row>
    <row r="143" spans="1:10" ht="26.1" customHeight="1" x14ac:dyDescent="0.2">
      <c r="A143" s="16" t="s">
        <v>349</v>
      </c>
      <c r="B143" s="17" t="s">
        <v>318</v>
      </c>
      <c r="C143" s="18" t="s">
        <v>30</v>
      </c>
      <c r="D143" s="19" t="s">
        <v>319</v>
      </c>
      <c r="E143" s="20" t="s">
        <v>2822</v>
      </c>
      <c r="F143" s="21">
        <v>93</v>
      </c>
      <c r="G143" s="22">
        <v>70.33</v>
      </c>
      <c r="H143" s="22">
        <f t="shared" ref="H143:H148" si="21">ROUND(G143 * (1 + 31.29 / 100), 2)</f>
        <v>92.34</v>
      </c>
      <c r="I143" s="22">
        <f t="shared" ref="I143:I148" si="22">ROUND(F143 * H143, 2)</f>
        <v>8587.6200000000008</v>
      </c>
      <c r="J143" s="23">
        <f t="shared" si="20"/>
        <v>8.5122003370662909E-5</v>
      </c>
    </row>
    <row r="144" spans="1:10" ht="39" customHeight="1" x14ac:dyDescent="0.2">
      <c r="A144" s="16" t="s">
        <v>350</v>
      </c>
      <c r="B144" s="17" t="s">
        <v>351</v>
      </c>
      <c r="C144" s="18" t="s">
        <v>30</v>
      </c>
      <c r="D144" s="19" t="s">
        <v>352</v>
      </c>
      <c r="E144" s="20" t="s">
        <v>224</v>
      </c>
      <c r="F144" s="21">
        <v>40</v>
      </c>
      <c r="G144" s="22">
        <v>11.44</v>
      </c>
      <c r="H144" s="22">
        <f t="shared" si="21"/>
        <v>15.02</v>
      </c>
      <c r="I144" s="22">
        <f t="shared" si="22"/>
        <v>600.79999999999995</v>
      </c>
      <c r="J144" s="23">
        <f t="shared" si="20"/>
        <v>5.9552355163705742E-6</v>
      </c>
    </row>
    <row r="145" spans="1:10" ht="39" customHeight="1" x14ac:dyDescent="0.2">
      <c r="A145" s="16" t="s">
        <v>353</v>
      </c>
      <c r="B145" s="17" t="s">
        <v>354</v>
      </c>
      <c r="C145" s="18" t="s">
        <v>30</v>
      </c>
      <c r="D145" s="19" t="s">
        <v>355</v>
      </c>
      <c r="E145" s="20" t="s">
        <v>224</v>
      </c>
      <c r="F145" s="21">
        <v>130</v>
      </c>
      <c r="G145" s="22">
        <v>8.58</v>
      </c>
      <c r="H145" s="22">
        <f t="shared" si="21"/>
        <v>11.26</v>
      </c>
      <c r="I145" s="22">
        <f t="shared" si="22"/>
        <v>1463.8</v>
      </c>
      <c r="J145" s="23">
        <f t="shared" si="20"/>
        <v>1.4509443656563326E-5</v>
      </c>
    </row>
    <row r="146" spans="1:10" ht="39" customHeight="1" x14ac:dyDescent="0.2">
      <c r="A146" s="16" t="s">
        <v>356</v>
      </c>
      <c r="B146" s="17" t="s">
        <v>357</v>
      </c>
      <c r="C146" s="18" t="s">
        <v>30</v>
      </c>
      <c r="D146" s="19" t="s">
        <v>358</v>
      </c>
      <c r="E146" s="20" t="s">
        <v>224</v>
      </c>
      <c r="F146" s="21">
        <v>450</v>
      </c>
      <c r="G146" s="22">
        <v>23.33</v>
      </c>
      <c r="H146" s="22">
        <f t="shared" si="21"/>
        <v>30.63</v>
      </c>
      <c r="I146" s="22">
        <f t="shared" si="22"/>
        <v>13783.5</v>
      </c>
      <c r="J146" s="23">
        <f t="shared" si="20"/>
        <v>1.3662448192392444E-4</v>
      </c>
    </row>
    <row r="147" spans="1:10" ht="26.1" customHeight="1" x14ac:dyDescent="0.2">
      <c r="A147" s="16" t="s">
        <v>359</v>
      </c>
      <c r="B147" s="17" t="s">
        <v>323</v>
      </c>
      <c r="C147" s="18" t="s">
        <v>30</v>
      </c>
      <c r="D147" s="19" t="s">
        <v>324</v>
      </c>
      <c r="E147" s="20" t="s">
        <v>2822</v>
      </c>
      <c r="F147" s="21">
        <v>89.18</v>
      </c>
      <c r="G147" s="22">
        <v>18.27</v>
      </c>
      <c r="H147" s="22">
        <f t="shared" si="21"/>
        <v>23.99</v>
      </c>
      <c r="I147" s="22">
        <f t="shared" si="22"/>
        <v>2139.4299999999998</v>
      </c>
      <c r="J147" s="23">
        <f t="shared" si="20"/>
        <v>2.120640732488132E-5</v>
      </c>
    </row>
    <row r="148" spans="1:10" ht="26.1" customHeight="1" x14ac:dyDescent="0.2">
      <c r="A148" s="16" t="s">
        <v>360</v>
      </c>
      <c r="B148" s="17" t="s">
        <v>361</v>
      </c>
      <c r="C148" s="18" t="s">
        <v>30</v>
      </c>
      <c r="D148" s="19" t="s">
        <v>362</v>
      </c>
      <c r="E148" s="20" t="s">
        <v>43</v>
      </c>
      <c r="F148" s="21">
        <v>12</v>
      </c>
      <c r="G148" s="22">
        <v>67.099999999999994</v>
      </c>
      <c r="H148" s="22">
        <f t="shared" si="21"/>
        <v>88.1</v>
      </c>
      <c r="I148" s="22">
        <f t="shared" si="22"/>
        <v>1057.2</v>
      </c>
      <c r="J148" s="23">
        <f t="shared" si="20"/>
        <v>1.0479152776143428E-5</v>
      </c>
    </row>
    <row r="149" spans="1:10" ht="24" customHeight="1" x14ac:dyDescent="0.2">
      <c r="A149" s="31" t="s">
        <v>363</v>
      </c>
      <c r="B149" s="32"/>
      <c r="C149" s="32"/>
      <c r="D149" s="33" t="s">
        <v>2883</v>
      </c>
      <c r="E149" s="32" t="s">
        <v>2816</v>
      </c>
      <c r="F149" s="34"/>
      <c r="G149" s="35"/>
      <c r="H149" s="35"/>
      <c r="I149" s="36"/>
      <c r="J149" s="37"/>
    </row>
    <row r="150" spans="1:10" ht="26.1" customHeight="1" x14ac:dyDescent="0.2">
      <c r="A150" s="16" t="s">
        <v>364</v>
      </c>
      <c r="B150" s="17" t="s">
        <v>365</v>
      </c>
      <c r="C150" s="18" t="s">
        <v>27</v>
      </c>
      <c r="D150" s="19" t="s">
        <v>2884</v>
      </c>
      <c r="E150" s="20" t="s">
        <v>43</v>
      </c>
      <c r="F150" s="21">
        <v>5</v>
      </c>
      <c r="G150" s="22">
        <v>39.32</v>
      </c>
      <c r="H150" s="22">
        <f>ROUND(G150 * (1 + 31.29 / 100), 2)</f>
        <v>51.62</v>
      </c>
      <c r="I150" s="22">
        <f>ROUND(F150 * H150, 2)</f>
        <v>258.10000000000002</v>
      </c>
      <c r="J150" s="23">
        <f t="shared" si="20"/>
        <v>2.5583327010240435E-6</v>
      </c>
    </row>
    <row r="151" spans="1:10" ht="26.1" customHeight="1" x14ac:dyDescent="0.2">
      <c r="A151" s="16" t="s">
        <v>366</v>
      </c>
      <c r="B151" s="17" t="s">
        <v>367</v>
      </c>
      <c r="C151" s="18" t="s">
        <v>27</v>
      </c>
      <c r="D151" s="19" t="s">
        <v>2885</v>
      </c>
      <c r="E151" s="20" t="s">
        <v>224</v>
      </c>
      <c r="F151" s="21">
        <v>6</v>
      </c>
      <c r="G151" s="22">
        <v>57.08</v>
      </c>
      <c r="H151" s="22">
        <f>ROUND(G151 * (1 + 31.29 / 100), 2)</f>
        <v>74.94</v>
      </c>
      <c r="I151" s="22">
        <f>ROUND(F151 * H151, 2)</f>
        <v>449.64</v>
      </c>
      <c r="J151" s="23">
        <f t="shared" si="20"/>
        <v>4.4569109480373922E-6</v>
      </c>
    </row>
    <row r="152" spans="1:10" ht="26.1" customHeight="1" x14ac:dyDescent="0.2">
      <c r="A152" s="16" t="s">
        <v>368</v>
      </c>
      <c r="B152" s="17" t="s">
        <v>369</v>
      </c>
      <c r="C152" s="18" t="s">
        <v>27</v>
      </c>
      <c r="D152" s="19" t="s">
        <v>2886</v>
      </c>
      <c r="E152" s="20" t="s">
        <v>224</v>
      </c>
      <c r="F152" s="21">
        <v>4</v>
      </c>
      <c r="G152" s="22">
        <v>86.05</v>
      </c>
      <c r="H152" s="22">
        <f>ROUND(G152 * (1 + 31.29 / 100), 2)</f>
        <v>112.98</v>
      </c>
      <c r="I152" s="22">
        <f>ROUND(F152 * H152, 2)</f>
        <v>451.92</v>
      </c>
      <c r="J152" s="23">
        <f t="shared" si="20"/>
        <v>4.4795107099836719E-6</v>
      </c>
    </row>
    <row r="153" spans="1:10" ht="24" customHeight="1" x14ac:dyDescent="0.2">
      <c r="A153" s="31" t="s">
        <v>370</v>
      </c>
      <c r="B153" s="32"/>
      <c r="C153" s="32"/>
      <c r="D153" s="33" t="s">
        <v>2887</v>
      </c>
      <c r="E153" s="32" t="s">
        <v>2816</v>
      </c>
      <c r="F153" s="34"/>
      <c r="G153" s="35"/>
      <c r="H153" s="35"/>
      <c r="I153" s="36"/>
      <c r="J153" s="37"/>
    </row>
    <row r="154" spans="1:10" ht="39" customHeight="1" x14ac:dyDescent="0.2">
      <c r="A154" s="16" t="s">
        <v>371</v>
      </c>
      <c r="B154" s="17" t="s">
        <v>357</v>
      </c>
      <c r="C154" s="18" t="s">
        <v>30</v>
      </c>
      <c r="D154" s="19" t="s">
        <v>358</v>
      </c>
      <c r="E154" s="20" t="s">
        <v>224</v>
      </c>
      <c r="F154" s="21">
        <v>70</v>
      </c>
      <c r="G154" s="22">
        <v>23.33</v>
      </c>
      <c r="H154" s="22">
        <f>ROUND(G154 * (1 + 31.29 / 100), 2)</f>
        <v>30.63</v>
      </c>
      <c r="I154" s="22">
        <f>ROUND(F154 * H154, 2)</f>
        <v>2144.1</v>
      </c>
      <c r="J154" s="23">
        <f t="shared" si="20"/>
        <v>2.1252697188166027E-5</v>
      </c>
    </row>
    <row r="155" spans="1:10" ht="24" customHeight="1" x14ac:dyDescent="0.2">
      <c r="A155" s="31" t="s">
        <v>372</v>
      </c>
      <c r="B155" s="32"/>
      <c r="C155" s="32"/>
      <c r="D155" s="33" t="s">
        <v>2888</v>
      </c>
      <c r="E155" s="32" t="s">
        <v>2816</v>
      </c>
      <c r="F155" s="34"/>
      <c r="G155" s="35"/>
      <c r="H155" s="35"/>
      <c r="I155" s="36"/>
      <c r="J155" s="37"/>
    </row>
    <row r="156" spans="1:10" ht="39" customHeight="1" x14ac:dyDescent="0.2">
      <c r="A156" s="16" t="s">
        <v>373</v>
      </c>
      <c r="B156" s="17" t="s">
        <v>374</v>
      </c>
      <c r="C156" s="18" t="s">
        <v>30</v>
      </c>
      <c r="D156" s="19" t="s">
        <v>375</v>
      </c>
      <c r="E156" s="20" t="s">
        <v>224</v>
      </c>
      <c r="F156" s="21">
        <v>440</v>
      </c>
      <c r="G156" s="22">
        <v>9.75</v>
      </c>
      <c r="H156" s="22">
        <f t="shared" ref="H156:H165" si="23">ROUND(G156 * (1 + 31.29 / 100), 2)</f>
        <v>12.8</v>
      </c>
      <c r="I156" s="22">
        <f t="shared" ref="I156:I165" si="24">ROUND(F156 * H156, 2)</f>
        <v>5632</v>
      </c>
      <c r="J156" s="23">
        <f t="shared" si="20"/>
        <v>5.5825376877828019E-5</v>
      </c>
    </row>
    <row r="157" spans="1:10" ht="39" customHeight="1" x14ac:dyDescent="0.2">
      <c r="A157" s="16" t="s">
        <v>376</v>
      </c>
      <c r="B157" s="17" t="s">
        <v>377</v>
      </c>
      <c r="C157" s="18" t="s">
        <v>30</v>
      </c>
      <c r="D157" s="19" t="s">
        <v>378</v>
      </c>
      <c r="E157" s="20" t="s">
        <v>224</v>
      </c>
      <c r="F157" s="21">
        <v>800</v>
      </c>
      <c r="G157" s="22">
        <v>15.61</v>
      </c>
      <c r="H157" s="22">
        <f t="shared" si="23"/>
        <v>20.49</v>
      </c>
      <c r="I157" s="22">
        <f t="shared" si="24"/>
        <v>16392</v>
      </c>
      <c r="J157" s="23">
        <f t="shared" si="20"/>
        <v>1.6248039378220116E-4</v>
      </c>
    </row>
    <row r="158" spans="1:10" ht="39" customHeight="1" x14ac:dyDescent="0.2">
      <c r="A158" s="16" t="s">
        <v>379</v>
      </c>
      <c r="B158" s="17" t="s">
        <v>380</v>
      </c>
      <c r="C158" s="18" t="s">
        <v>30</v>
      </c>
      <c r="D158" s="19" t="s">
        <v>381</v>
      </c>
      <c r="E158" s="20" t="s">
        <v>224</v>
      </c>
      <c r="F158" s="21">
        <v>500</v>
      </c>
      <c r="G158" s="22">
        <v>24.5</v>
      </c>
      <c r="H158" s="22">
        <f t="shared" si="23"/>
        <v>32.17</v>
      </c>
      <c r="I158" s="22">
        <f t="shared" si="24"/>
        <v>16085</v>
      </c>
      <c r="J158" s="23">
        <f t="shared" si="20"/>
        <v>1.5943735566048716E-4</v>
      </c>
    </row>
    <row r="159" spans="1:10" ht="39" customHeight="1" x14ac:dyDescent="0.2">
      <c r="A159" s="16" t="s">
        <v>382</v>
      </c>
      <c r="B159" s="17" t="s">
        <v>383</v>
      </c>
      <c r="C159" s="18" t="s">
        <v>30</v>
      </c>
      <c r="D159" s="19" t="s">
        <v>384</v>
      </c>
      <c r="E159" s="20" t="s">
        <v>224</v>
      </c>
      <c r="F159" s="21">
        <v>960</v>
      </c>
      <c r="G159" s="22">
        <v>25.23</v>
      </c>
      <c r="H159" s="22">
        <f t="shared" si="23"/>
        <v>33.119999999999997</v>
      </c>
      <c r="I159" s="22">
        <f t="shared" si="24"/>
        <v>31795.200000000001</v>
      </c>
      <c r="J159" s="23">
        <f t="shared" si="20"/>
        <v>3.151596276466473E-4</v>
      </c>
    </row>
    <row r="160" spans="1:10" ht="51.95" customHeight="1" x14ac:dyDescent="0.2">
      <c r="A160" s="16" t="s">
        <v>385</v>
      </c>
      <c r="B160" s="17" t="s">
        <v>386</v>
      </c>
      <c r="C160" s="18" t="s">
        <v>30</v>
      </c>
      <c r="D160" s="19" t="s">
        <v>387</v>
      </c>
      <c r="E160" s="20" t="s">
        <v>224</v>
      </c>
      <c r="F160" s="21">
        <v>250</v>
      </c>
      <c r="G160" s="22">
        <v>37.65</v>
      </c>
      <c r="H160" s="22">
        <f t="shared" si="23"/>
        <v>49.43</v>
      </c>
      <c r="I160" s="22">
        <f t="shared" si="24"/>
        <v>12357.5</v>
      </c>
      <c r="J160" s="23">
        <f t="shared" si="20"/>
        <v>1.2248971853120734E-4</v>
      </c>
    </row>
    <row r="161" spans="1:10" ht="51.95" customHeight="1" x14ac:dyDescent="0.2">
      <c r="A161" s="16" t="s">
        <v>388</v>
      </c>
      <c r="B161" s="17" t="s">
        <v>389</v>
      </c>
      <c r="C161" s="18" t="s">
        <v>30</v>
      </c>
      <c r="D161" s="19" t="s">
        <v>390</v>
      </c>
      <c r="E161" s="20" t="s">
        <v>224</v>
      </c>
      <c r="F161" s="21">
        <v>400</v>
      </c>
      <c r="G161" s="22">
        <v>54.74</v>
      </c>
      <c r="H161" s="22">
        <f t="shared" si="23"/>
        <v>71.87</v>
      </c>
      <c r="I161" s="22">
        <f t="shared" si="24"/>
        <v>28748</v>
      </c>
      <c r="J161" s="23">
        <f t="shared" si="20"/>
        <v>2.8495524404897015E-4</v>
      </c>
    </row>
    <row r="162" spans="1:10" ht="51.95" customHeight="1" x14ac:dyDescent="0.2">
      <c r="A162" s="16" t="s">
        <v>391</v>
      </c>
      <c r="B162" s="17" t="s">
        <v>392</v>
      </c>
      <c r="C162" s="18" t="s">
        <v>30</v>
      </c>
      <c r="D162" s="19" t="s">
        <v>393</v>
      </c>
      <c r="E162" s="20" t="s">
        <v>224</v>
      </c>
      <c r="F162" s="21">
        <v>1600</v>
      </c>
      <c r="G162" s="22">
        <v>75.849999999999994</v>
      </c>
      <c r="H162" s="22">
        <f t="shared" si="23"/>
        <v>99.58</v>
      </c>
      <c r="I162" s="22">
        <f t="shared" si="24"/>
        <v>159328</v>
      </c>
      <c r="J162" s="23">
        <f t="shared" si="20"/>
        <v>1.5792872242881006E-3</v>
      </c>
    </row>
    <row r="163" spans="1:10" ht="51.95" customHeight="1" x14ac:dyDescent="0.2">
      <c r="A163" s="16" t="s">
        <v>394</v>
      </c>
      <c r="B163" s="17" t="s">
        <v>395</v>
      </c>
      <c r="C163" s="18" t="s">
        <v>30</v>
      </c>
      <c r="D163" s="19" t="s">
        <v>396</v>
      </c>
      <c r="E163" s="20" t="s">
        <v>224</v>
      </c>
      <c r="F163" s="21">
        <v>100</v>
      </c>
      <c r="G163" s="22">
        <v>98.11</v>
      </c>
      <c r="H163" s="22">
        <f t="shared" si="23"/>
        <v>128.81</v>
      </c>
      <c r="I163" s="22">
        <f t="shared" si="24"/>
        <v>12881</v>
      </c>
      <c r="J163" s="23">
        <f t="shared" si="20"/>
        <v>1.2767874282018871E-4</v>
      </c>
    </row>
    <row r="164" spans="1:10" ht="26.1" customHeight="1" x14ac:dyDescent="0.2">
      <c r="A164" s="16" t="s">
        <v>397</v>
      </c>
      <c r="B164" s="17" t="s">
        <v>398</v>
      </c>
      <c r="C164" s="18" t="s">
        <v>22</v>
      </c>
      <c r="D164" s="19" t="s">
        <v>399</v>
      </c>
      <c r="E164" s="20" t="s">
        <v>224</v>
      </c>
      <c r="F164" s="21">
        <v>100</v>
      </c>
      <c r="G164" s="22">
        <v>26.63</v>
      </c>
      <c r="H164" s="22">
        <f t="shared" si="23"/>
        <v>34.96</v>
      </c>
      <c r="I164" s="22">
        <f t="shared" si="24"/>
        <v>3496</v>
      </c>
      <c r="J164" s="23">
        <f t="shared" si="20"/>
        <v>3.4652968317629042E-5</v>
      </c>
    </row>
    <row r="165" spans="1:10" ht="26.1" customHeight="1" x14ac:dyDescent="0.2">
      <c r="A165" s="16" t="s">
        <v>400</v>
      </c>
      <c r="B165" s="17" t="s">
        <v>401</v>
      </c>
      <c r="C165" s="18" t="s">
        <v>30</v>
      </c>
      <c r="D165" s="19" t="s">
        <v>402</v>
      </c>
      <c r="E165" s="20" t="s">
        <v>224</v>
      </c>
      <c r="F165" s="21">
        <v>210</v>
      </c>
      <c r="G165" s="22">
        <v>56.85</v>
      </c>
      <c r="H165" s="22">
        <f t="shared" si="23"/>
        <v>74.64</v>
      </c>
      <c r="I165" s="22">
        <f t="shared" si="24"/>
        <v>15674.4</v>
      </c>
      <c r="J165" s="23">
        <f t="shared" si="20"/>
        <v>1.5536741607489836E-4</v>
      </c>
    </row>
    <row r="166" spans="1:10" ht="24" customHeight="1" x14ac:dyDescent="0.2">
      <c r="A166" s="31" t="s">
        <v>403</v>
      </c>
      <c r="B166" s="32"/>
      <c r="C166" s="32"/>
      <c r="D166" s="33" t="s">
        <v>2889</v>
      </c>
      <c r="E166" s="32" t="s">
        <v>2816</v>
      </c>
      <c r="F166" s="34"/>
      <c r="G166" s="35"/>
      <c r="H166" s="35"/>
      <c r="I166" s="36"/>
      <c r="J166" s="37"/>
    </row>
    <row r="167" spans="1:10" ht="39" customHeight="1" x14ac:dyDescent="0.2">
      <c r="A167" s="38" t="s">
        <v>404</v>
      </c>
      <c r="B167" s="39" t="s">
        <v>405</v>
      </c>
      <c r="C167" s="40" t="s">
        <v>27</v>
      </c>
      <c r="D167" s="41" t="s">
        <v>2890</v>
      </c>
      <c r="E167" s="42" t="s">
        <v>43</v>
      </c>
      <c r="F167" s="43">
        <v>1</v>
      </c>
      <c r="G167" s="44">
        <v>20929.3</v>
      </c>
      <c r="H167" s="44">
        <f t="shared" ref="H167:H177" si="25">ROUND(G167 * (1 + 31.29 / 100), 2)</f>
        <v>27478.080000000002</v>
      </c>
      <c r="I167" s="44">
        <f t="shared" ref="I167:I177" si="26">ROUND(F167 * H167, 2)</f>
        <v>27478.080000000002</v>
      </c>
      <c r="J167" s="45">
        <f t="shared" si="20"/>
        <v>2.7236757313194401E-4</v>
      </c>
    </row>
    <row r="168" spans="1:10" ht="51.95" customHeight="1" x14ac:dyDescent="0.2">
      <c r="A168" s="16" t="s">
        <v>406</v>
      </c>
      <c r="B168" s="17" t="s">
        <v>407</v>
      </c>
      <c r="C168" s="18" t="s">
        <v>27</v>
      </c>
      <c r="D168" s="19" t="s">
        <v>2891</v>
      </c>
      <c r="E168" s="20" t="s">
        <v>43</v>
      </c>
      <c r="F168" s="21">
        <v>1</v>
      </c>
      <c r="G168" s="22">
        <v>3364.33</v>
      </c>
      <c r="H168" s="22">
        <f t="shared" si="25"/>
        <v>4417.03</v>
      </c>
      <c r="I168" s="22">
        <f t="shared" si="26"/>
        <v>4417.03</v>
      </c>
      <c r="J168" s="23">
        <f t="shared" si="20"/>
        <v>4.3782380048059784E-5</v>
      </c>
    </row>
    <row r="169" spans="1:10" ht="51.95" customHeight="1" x14ac:dyDescent="0.2">
      <c r="A169" s="38" t="s">
        <v>408</v>
      </c>
      <c r="B169" s="39" t="s">
        <v>409</v>
      </c>
      <c r="C169" s="40" t="s">
        <v>27</v>
      </c>
      <c r="D169" s="41" t="s">
        <v>2892</v>
      </c>
      <c r="E169" s="42" t="s">
        <v>43</v>
      </c>
      <c r="F169" s="43">
        <v>2</v>
      </c>
      <c r="G169" s="44">
        <v>3414.31</v>
      </c>
      <c r="H169" s="44">
        <f t="shared" si="25"/>
        <v>4482.6499999999996</v>
      </c>
      <c r="I169" s="44">
        <f t="shared" si="26"/>
        <v>8965.2999999999993</v>
      </c>
      <c r="J169" s="45">
        <f t="shared" si="20"/>
        <v>8.8865634112711569E-5</v>
      </c>
    </row>
    <row r="170" spans="1:10" ht="26.1" customHeight="1" x14ac:dyDescent="0.2">
      <c r="A170" s="38" t="s">
        <v>410</v>
      </c>
      <c r="B170" s="39" t="s">
        <v>411</v>
      </c>
      <c r="C170" s="40" t="s">
        <v>22</v>
      </c>
      <c r="D170" s="41" t="s">
        <v>2893</v>
      </c>
      <c r="E170" s="42" t="s">
        <v>43</v>
      </c>
      <c r="F170" s="43">
        <v>1</v>
      </c>
      <c r="G170" s="44">
        <v>2390</v>
      </c>
      <c r="H170" s="44">
        <f t="shared" si="25"/>
        <v>3137.83</v>
      </c>
      <c r="I170" s="44">
        <f t="shared" si="26"/>
        <v>3137.83</v>
      </c>
      <c r="J170" s="45">
        <f t="shared" si="20"/>
        <v>3.1102724135041746E-5</v>
      </c>
    </row>
    <row r="171" spans="1:10" ht="26.1" customHeight="1" x14ac:dyDescent="0.2">
      <c r="A171" s="38" t="s">
        <v>412</v>
      </c>
      <c r="B171" s="39" t="s">
        <v>413</v>
      </c>
      <c r="C171" s="40" t="s">
        <v>22</v>
      </c>
      <c r="D171" s="41" t="s">
        <v>2894</v>
      </c>
      <c r="E171" s="42" t="s">
        <v>43</v>
      </c>
      <c r="F171" s="43">
        <v>1</v>
      </c>
      <c r="G171" s="44">
        <v>3490</v>
      </c>
      <c r="H171" s="44">
        <f t="shared" si="25"/>
        <v>4582.0200000000004</v>
      </c>
      <c r="I171" s="44">
        <f t="shared" si="26"/>
        <v>4582.0200000000004</v>
      </c>
      <c r="J171" s="45">
        <f t="shared" si="20"/>
        <v>4.5417790014514482E-5</v>
      </c>
    </row>
    <row r="172" spans="1:10" ht="39" customHeight="1" x14ac:dyDescent="0.2">
      <c r="A172" s="38" t="s">
        <v>414</v>
      </c>
      <c r="B172" s="39" t="s">
        <v>415</v>
      </c>
      <c r="C172" s="40" t="s">
        <v>30</v>
      </c>
      <c r="D172" s="41" t="s">
        <v>416</v>
      </c>
      <c r="E172" s="42" t="s">
        <v>43</v>
      </c>
      <c r="F172" s="43">
        <v>9</v>
      </c>
      <c r="G172" s="44">
        <v>1.71</v>
      </c>
      <c r="H172" s="44">
        <f t="shared" si="25"/>
        <v>2.25</v>
      </c>
      <c r="I172" s="44">
        <f t="shared" si="26"/>
        <v>20.25</v>
      </c>
      <c r="J172" s="45">
        <f t="shared" si="20"/>
        <v>2.0072156991761675E-7</v>
      </c>
    </row>
    <row r="173" spans="1:10" ht="39" customHeight="1" x14ac:dyDescent="0.2">
      <c r="A173" s="38" t="s">
        <v>417</v>
      </c>
      <c r="B173" s="39" t="s">
        <v>418</v>
      </c>
      <c r="C173" s="40" t="s">
        <v>30</v>
      </c>
      <c r="D173" s="41" t="s">
        <v>419</v>
      </c>
      <c r="E173" s="42" t="s">
        <v>43</v>
      </c>
      <c r="F173" s="43">
        <v>12</v>
      </c>
      <c r="G173" s="44">
        <v>2.19</v>
      </c>
      <c r="H173" s="44">
        <f t="shared" si="25"/>
        <v>2.88</v>
      </c>
      <c r="I173" s="44">
        <f t="shared" si="26"/>
        <v>34.56</v>
      </c>
      <c r="J173" s="45">
        <f t="shared" si="20"/>
        <v>3.4256481265939927E-7</v>
      </c>
    </row>
    <row r="174" spans="1:10" ht="39" customHeight="1" x14ac:dyDescent="0.2">
      <c r="A174" s="38" t="s">
        <v>420</v>
      </c>
      <c r="B174" s="39" t="s">
        <v>421</v>
      </c>
      <c r="C174" s="40" t="s">
        <v>30</v>
      </c>
      <c r="D174" s="41" t="s">
        <v>422</v>
      </c>
      <c r="E174" s="42" t="s">
        <v>43</v>
      </c>
      <c r="F174" s="43">
        <v>49</v>
      </c>
      <c r="G174" s="44">
        <v>3.03</v>
      </c>
      <c r="H174" s="44">
        <f t="shared" si="25"/>
        <v>3.98</v>
      </c>
      <c r="I174" s="44">
        <f t="shared" si="26"/>
        <v>195.02</v>
      </c>
      <c r="J174" s="45">
        <f t="shared" si="20"/>
        <v>1.9330726205103022E-6</v>
      </c>
    </row>
    <row r="175" spans="1:10" ht="39" customHeight="1" x14ac:dyDescent="0.2">
      <c r="A175" s="38" t="s">
        <v>423</v>
      </c>
      <c r="B175" s="39" t="s">
        <v>424</v>
      </c>
      <c r="C175" s="40" t="s">
        <v>30</v>
      </c>
      <c r="D175" s="41" t="s">
        <v>425</v>
      </c>
      <c r="E175" s="42" t="s">
        <v>43</v>
      </c>
      <c r="F175" s="43">
        <v>33</v>
      </c>
      <c r="G175" s="44">
        <v>5.93</v>
      </c>
      <c r="H175" s="44">
        <f t="shared" si="25"/>
        <v>7.79</v>
      </c>
      <c r="I175" s="44">
        <f t="shared" si="26"/>
        <v>257.07</v>
      </c>
      <c r="J175" s="45">
        <f t="shared" si="20"/>
        <v>2.5481231594430487E-6</v>
      </c>
    </row>
    <row r="176" spans="1:10" ht="39" customHeight="1" x14ac:dyDescent="0.2">
      <c r="A176" s="38" t="s">
        <v>426</v>
      </c>
      <c r="B176" s="39" t="s">
        <v>427</v>
      </c>
      <c r="C176" s="40" t="s">
        <v>30</v>
      </c>
      <c r="D176" s="41" t="s">
        <v>428</v>
      </c>
      <c r="E176" s="42" t="s">
        <v>43</v>
      </c>
      <c r="F176" s="43">
        <v>33</v>
      </c>
      <c r="G176" s="44">
        <v>7.39</v>
      </c>
      <c r="H176" s="44">
        <f t="shared" si="25"/>
        <v>9.6999999999999993</v>
      </c>
      <c r="I176" s="44">
        <f t="shared" si="26"/>
        <v>320.10000000000002</v>
      </c>
      <c r="J176" s="45">
        <f t="shared" si="20"/>
        <v>3.172887631142179E-6</v>
      </c>
    </row>
    <row r="177" spans="1:10" ht="39" customHeight="1" x14ac:dyDescent="0.2">
      <c r="A177" s="38" t="s">
        <v>429</v>
      </c>
      <c r="B177" s="39" t="s">
        <v>430</v>
      </c>
      <c r="C177" s="40" t="s">
        <v>30</v>
      </c>
      <c r="D177" s="41" t="s">
        <v>431</v>
      </c>
      <c r="E177" s="42" t="s">
        <v>43</v>
      </c>
      <c r="F177" s="43">
        <v>60</v>
      </c>
      <c r="G177" s="44">
        <v>9.1</v>
      </c>
      <c r="H177" s="44">
        <f t="shared" si="25"/>
        <v>11.95</v>
      </c>
      <c r="I177" s="44">
        <f t="shared" si="26"/>
        <v>717</v>
      </c>
      <c r="J177" s="45">
        <f t="shared" si="20"/>
        <v>7.1070304015274664E-6</v>
      </c>
    </row>
    <row r="178" spans="1:10" ht="24" customHeight="1" x14ac:dyDescent="0.2">
      <c r="A178" s="31" t="s">
        <v>432</v>
      </c>
      <c r="B178" s="32"/>
      <c r="C178" s="32"/>
      <c r="D178" s="33" t="s">
        <v>2895</v>
      </c>
      <c r="E178" s="32" t="s">
        <v>2816</v>
      </c>
      <c r="F178" s="34"/>
      <c r="G178" s="35"/>
      <c r="H178" s="35"/>
      <c r="I178" s="36"/>
      <c r="J178" s="37"/>
    </row>
    <row r="179" spans="1:10" ht="26.1" customHeight="1" x14ac:dyDescent="0.2">
      <c r="A179" s="38" t="s">
        <v>433</v>
      </c>
      <c r="B179" s="39" t="s">
        <v>434</v>
      </c>
      <c r="C179" s="40" t="s">
        <v>30</v>
      </c>
      <c r="D179" s="41" t="s">
        <v>435</v>
      </c>
      <c r="E179" s="42" t="s">
        <v>43</v>
      </c>
      <c r="F179" s="43">
        <v>8</v>
      </c>
      <c r="G179" s="44">
        <v>120.88</v>
      </c>
      <c r="H179" s="44">
        <f>ROUND(G179 * (1 + 31.29 / 100), 2)</f>
        <v>158.69999999999999</v>
      </c>
      <c r="I179" s="44">
        <f>ROUND(F179 * H179, 2)</f>
        <v>1269.5999999999999</v>
      </c>
      <c r="J179" s="45">
        <f t="shared" si="20"/>
        <v>1.2584499020612652E-5</v>
      </c>
    </row>
    <row r="180" spans="1:10" ht="26.1" customHeight="1" x14ac:dyDescent="0.2">
      <c r="A180" s="16" t="s">
        <v>436</v>
      </c>
      <c r="B180" s="17" t="s">
        <v>437</v>
      </c>
      <c r="C180" s="18" t="s">
        <v>30</v>
      </c>
      <c r="D180" s="19" t="s">
        <v>438</v>
      </c>
      <c r="E180" s="20" t="s">
        <v>43</v>
      </c>
      <c r="F180" s="21">
        <v>1</v>
      </c>
      <c r="G180" s="22">
        <v>87.11</v>
      </c>
      <c r="H180" s="22">
        <f>ROUND(G180 * (1 + 31.29 / 100), 2)</f>
        <v>114.37</v>
      </c>
      <c r="I180" s="22">
        <f>ROUND(F180 * H180, 2)</f>
        <v>114.37</v>
      </c>
      <c r="J180" s="23">
        <f t="shared" si="20"/>
        <v>1.133655602542115E-6</v>
      </c>
    </row>
    <row r="181" spans="1:10" ht="26.1" customHeight="1" x14ac:dyDescent="0.2">
      <c r="A181" s="16" t="s">
        <v>439</v>
      </c>
      <c r="B181" s="17" t="s">
        <v>440</v>
      </c>
      <c r="C181" s="18" t="s">
        <v>27</v>
      </c>
      <c r="D181" s="19" t="s">
        <v>2896</v>
      </c>
      <c r="E181" s="20" t="s">
        <v>43</v>
      </c>
      <c r="F181" s="21">
        <v>2</v>
      </c>
      <c r="G181" s="22">
        <v>565.04999999999995</v>
      </c>
      <c r="H181" s="22">
        <f>ROUND(G181 * (1 + 31.29 / 100), 2)</f>
        <v>741.85</v>
      </c>
      <c r="I181" s="22">
        <f>ROUND(F181 * H181, 2)</f>
        <v>1483.7</v>
      </c>
      <c r="J181" s="23">
        <f t="shared" si="20"/>
        <v>1.4706695964778664E-5</v>
      </c>
    </row>
    <row r="182" spans="1:10" ht="26.1" customHeight="1" x14ac:dyDescent="0.2">
      <c r="A182" s="16" t="s">
        <v>441</v>
      </c>
      <c r="B182" s="17" t="s">
        <v>442</v>
      </c>
      <c r="C182" s="18" t="s">
        <v>27</v>
      </c>
      <c r="D182" s="19" t="s">
        <v>2897</v>
      </c>
      <c r="E182" s="20" t="s">
        <v>43</v>
      </c>
      <c r="F182" s="21">
        <v>6</v>
      </c>
      <c r="G182" s="22">
        <v>1207.27</v>
      </c>
      <c r="H182" s="22">
        <f>ROUND(G182 * (1 + 31.29 / 100), 2)</f>
        <v>1585.02</v>
      </c>
      <c r="I182" s="22">
        <f>ROUND(F182 * H182, 2)</f>
        <v>9510.1200000000008</v>
      </c>
      <c r="J182" s="23">
        <f t="shared" si="20"/>
        <v>9.4265986000243224E-5</v>
      </c>
    </row>
    <row r="183" spans="1:10" ht="26.1" customHeight="1" x14ac:dyDescent="0.2">
      <c r="A183" s="16" t="s">
        <v>443</v>
      </c>
      <c r="B183" s="17" t="s">
        <v>245</v>
      </c>
      <c r="C183" s="18" t="s">
        <v>22</v>
      </c>
      <c r="D183" s="19" t="s">
        <v>2848</v>
      </c>
      <c r="E183" s="20" t="s">
        <v>43</v>
      </c>
      <c r="F183" s="21">
        <v>2</v>
      </c>
      <c r="G183" s="22">
        <v>1658.74</v>
      </c>
      <c r="H183" s="22">
        <f>ROUND(G183 * (1 + 31.29 / 100), 2)</f>
        <v>2177.7600000000002</v>
      </c>
      <c r="I183" s="22">
        <f>ROUND(F183 * H183, 2)</f>
        <v>4355.5200000000004</v>
      </c>
      <c r="J183" s="23">
        <f t="shared" si="20"/>
        <v>4.3172682084324845E-5</v>
      </c>
    </row>
    <row r="184" spans="1:10" ht="24" customHeight="1" x14ac:dyDescent="0.2">
      <c r="A184" s="31" t="s">
        <v>444</v>
      </c>
      <c r="B184" s="32"/>
      <c r="C184" s="32"/>
      <c r="D184" s="33" t="s">
        <v>2898</v>
      </c>
      <c r="E184" s="32" t="s">
        <v>2816</v>
      </c>
      <c r="F184" s="34"/>
      <c r="G184" s="35"/>
      <c r="H184" s="35"/>
      <c r="I184" s="36"/>
      <c r="J184" s="37"/>
    </row>
    <row r="185" spans="1:10" ht="24" customHeight="1" x14ac:dyDescent="0.2">
      <c r="A185" s="31" t="s">
        <v>445</v>
      </c>
      <c r="B185" s="32"/>
      <c r="C185" s="32"/>
      <c r="D185" s="33" t="s">
        <v>2870</v>
      </c>
      <c r="E185" s="32" t="s">
        <v>2816</v>
      </c>
      <c r="F185" s="34"/>
      <c r="G185" s="35"/>
      <c r="H185" s="35"/>
      <c r="I185" s="36"/>
      <c r="J185" s="37"/>
    </row>
    <row r="186" spans="1:10" ht="26.1" customHeight="1" x14ac:dyDescent="0.2">
      <c r="A186" s="16" t="s">
        <v>446</v>
      </c>
      <c r="B186" s="17" t="s">
        <v>318</v>
      </c>
      <c r="C186" s="18" t="s">
        <v>30</v>
      </c>
      <c r="D186" s="19" t="s">
        <v>319</v>
      </c>
      <c r="E186" s="20" t="s">
        <v>2822</v>
      </c>
      <c r="F186" s="21">
        <v>55.18</v>
      </c>
      <c r="G186" s="22">
        <v>70.33</v>
      </c>
      <c r="H186" s="22">
        <f t="shared" ref="H186:H191" si="27">ROUND(G186 * (1 + 31.29 / 100), 2)</f>
        <v>92.34</v>
      </c>
      <c r="I186" s="22">
        <f t="shared" ref="I186:I191" si="28">ROUND(F186 * H186, 2)</f>
        <v>5095.32</v>
      </c>
      <c r="J186" s="23">
        <f t="shared" si="20"/>
        <v>5.0505710105315104E-5</v>
      </c>
    </row>
    <row r="187" spans="1:10" ht="39" customHeight="1" x14ac:dyDescent="0.2">
      <c r="A187" s="16" t="s">
        <v>447</v>
      </c>
      <c r="B187" s="17" t="s">
        <v>448</v>
      </c>
      <c r="C187" s="18" t="s">
        <v>30</v>
      </c>
      <c r="D187" s="19" t="s">
        <v>449</v>
      </c>
      <c r="E187" s="20" t="s">
        <v>224</v>
      </c>
      <c r="F187" s="21">
        <v>367.89</v>
      </c>
      <c r="G187" s="22">
        <v>8.82</v>
      </c>
      <c r="H187" s="22">
        <f t="shared" si="27"/>
        <v>11.58</v>
      </c>
      <c r="I187" s="22">
        <f t="shared" si="28"/>
        <v>4260.17</v>
      </c>
      <c r="J187" s="23">
        <f t="shared" si="20"/>
        <v>4.2227556074860902E-5</v>
      </c>
    </row>
    <row r="188" spans="1:10" ht="26.1" customHeight="1" x14ac:dyDescent="0.2">
      <c r="A188" s="16" t="s">
        <v>450</v>
      </c>
      <c r="B188" s="17" t="s">
        <v>323</v>
      </c>
      <c r="C188" s="18" t="s">
        <v>30</v>
      </c>
      <c r="D188" s="19" t="s">
        <v>324</v>
      </c>
      <c r="E188" s="20" t="s">
        <v>2822</v>
      </c>
      <c r="F188" s="21">
        <v>55</v>
      </c>
      <c r="G188" s="22">
        <v>18.27</v>
      </c>
      <c r="H188" s="22">
        <f t="shared" si="27"/>
        <v>23.99</v>
      </c>
      <c r="I188" s="22">
        <f t="shared" si="28"/>
        <v>1319.45</v>
      </c>
      <c r="J188" s="23">
        <f t="shared" si="20"/>
        <v>1.3078621008780218E-5</v>
      </c>
    </row>
    <row r="189" spans="1:10" ht="65.099999999999994" customHeight="1" x14ac:dyDescent="0.2">
      <c r="A189" s="16" t="s">
        <v>451</v>
      </c>
      <c r="B189" s="17" t="s">
        <v>452</v>
      </c>
      <c r="C189" s="18" t="s">
        <v>27</v>
      </c>
      <c r="D189" s="19" t="s">
        <v>2899</v>
      </c>
      <c r="E189" s="20" t="s">
        <v>43</v>
      </c>
      <c r="F189" s="21">
        <v>13</v>
      </c>
      <c r="G189" s="22">
        <v>4651.34</v>
      </c>
      <c r="H189" s="22">
        <f t="shared" si="27"/>
        <v>6106.74</v>
      </c>
      <c r="I189" s="22">
        <f t="shared" si="28"/>
        <v>79387.62</v>
      </c>
      <c r="J189" s="23">
        <f t="shared" si="20"/>
        <v>7.8690408486040435E-4</v>
      </c>
    </row>
    <row r="190" spans="1:10" ht="39" customHeight="1" x14ac:dyDescent="0.2">
      <c r="A190" s="16" t="s">
        <v>453</v>
      </c>
      <c r="B190" s="17" t="s">
        <v>454</v>
      </c>
      <c r="C190" s="18" t="s">
        <v>30</v>
      </c>
      <c r="D190" s="19" t="s">
        <v>455</v>
      </c>
      <c r="E190" s="20" t="s">
        <v>43</v>
      </c>
      <c r="F190" s="21">
        <v>10</v>
      </c>
      <c r="G190" s="22">
        <v>145.19999999999999</v>
      </c>
      <c r="H190" s="22">
        <f t="shared" si="27"/>
        <v>190.63</v>
      </c>
      <c r="I190" s="22">
        <f t="shared" si="28"/>
        <v>1906.3</v>
      </c>
      <c r="J190" s="23">
        <f t="shared" si="20"/>
        <v>1.889558166587421E-5</v>
      </c>
    </row>
    <row r="191" spans="1:10" ht="39" customHeight="1" x14ac:dyDescent="0.2">
      <c r="A191" s="16" t="s">
        <v>456</v>
      </c>
      <c r="B191" s="17" t="s">
        <v>457</v>
      </c>
      <c r="C191" s="18" t="s">
        <v>30</v>
      </c>
      <c r="D191" s="19" t="s">
        <v>458</v>
      </c>
      <c r="E191" s="20" t="s">
        <v>43</v>
      </c>
      <c r="F191" s="21">
        <v>2</v>
      </c>
      <c r="G191" s="22">
        <v>229.13</v>
      </c>
      <c r="H191" s="22">
        <f t="shared" si="27"/>
        <v>300.82</v>
      </c>
      <c r="I191" s="22">
        <f t="shared" si="28"/>
        <v>601.64</v>
      </c>
      <c r="J191" s="23">
        <f t="shared" si="20"/>
        <v>5.963561744456046E-6</v>
      </c>
    </row>
    <row r="192" spans="1:10" ht="24" customHeight="1" x14ac:dyDescent="0.2">
      <c r="A192" s="31" t="s">
        <v>459</v>
      </c>
      <c r="B192" s="32"/>
      <c r="C192" s="32"/>
      <c r="D192" s="33" t="s">
        <v>2900</v>
      </c>
      <c r="E192" s="32" t="s">
        <v>2816</v>
      </c>
      <c r="F192" s="34"/>
      <c r="G192" s="35"/>
      <c r="H192" s="35"/>
      <c r="I192" s="36"/>
      <c r="J192" s="37"/>
    </row>
    <row r="193" spans="1:10" ht="26.1" customHeight="1" x14ac:dyDescent="0.2">
      <c r="A193" s="16" t="s">
        <v>460</v>
      </c>
      <c r="B193" s="17" t="s">
        <v>461</v>
      </c>
      <c r="C193" s="18" t="s">
        <v>27</v>
      </c>
      <c r="D193" s="19" t="s">
        <v>2901</v>
      </c>
      <c r="E193" s="20" t="s">
        <v>43</v>
      </c>
      <c r="F193" s="21">
        <v>788</v>
      </c>
      <c r="G193" s="22">
        <v>6.79</v>
      </c>
      <c r="H193" s="22">
        <f t="shared" ref="H193:H198" si="29">ROUND(G193 * (1 + 31.29 / 100), 2)</f>
        <v>8.91</v>
      </c>
      <c r="I193" s="22">
        <f t="shared" ref="I193:I198" si="30">ROUND(F193 * H193, 2)</f>
        <v>7021.08</v>
      </c>
      <c r="J193" s="23">
        <f t="shared" si="20"/>
        <v>6.9594182721836073E-5</v>
      </c>
    </row>
    <row r="194" spans="1:10" ht="26.1" customHeight="1" x14ac:dyDescent="0.2">
      <c r="A194" s="16" t="s">
        <v>462</v>
      </c>
      <c r="B194" s="17" t="s">
        <v>463</v>
      </c>
      <c r="C194" s="18" t="s">
        <v>27</v>
      </c>
      <c r="D194" s="19" t="s">
        <v>2902</v>
      </c>
      <c r="E194" s="20" t="s">
        <v>43</v>
      </c>
      <c r="F194" s="21">
        <v>34</v>
      </c>
      <c r="G194" s="22">
        <v>22.5</v>
      </c>
      <c r="H194" s="22">
        <f t="shared" si="29"/>
        <v>29.54</v>
      </c>
      <c r="I194" s="22">
        <f t="shared" si="30"/>
        <v>1004.36</v>
      </c>
      <c r="J194" s="23">
        <f t="shared" si="20"/>
        <v>9.9553933808621005E-6</v>
      </c>
    </row>
    <row r="195" spans="1:10" ht="26.1" customHeight="1" x14ac:dyDescent="0.2">
      <c r="A195" s="16" t="s">
        <v>464</v>
      </c>
      <c r="B195" s="17" t="s">
        <v>465</v>
      </c>
      <c r="C195" s="18" t="s">
        <v>27</v>
      </c>
      <c r="D195" s="19" t="s">
        <v>2903</v>
      </c>
      <c r="E195" s="20" t="s">
        <v>43</v>
      </c>
      <c r="F195" s="21">
        <v>146</v>
      </c>
      <c r="G195" s="22">
        <v>12.75</v>
      </c>
      <c r="H195" s="22">
        <f t="shared" si="29"/>
        <v>16.739999999999998</v>
      </c>
      <c r="I195" s="22">
        <f t="shared" si="30"/>
        <v>2444.04</v>
      </c>
      <c r="J195" s="23">
        <f t="shared" si="20"/>
        <v>2.4225755345256888E-5</v>
      </c>
    </row>
    <row r="196" spans="1:10" ht="26.1" customHeight="1" x14ac:dyDescent="0.2">
      <c r="A196" s="16" t="s">
        <v>466</v>
      </c>
      <c r="B196" s="17" t="s">
        <v>467</v>
      </c>
      <c r="C196" s="18" t="s">
        <v>22</v>
      </c>
      <c r="D196" s="19" t="s">
        <v>2904</v>
      </c>
      <c r="E196" s="20" t="s">
        <v>43</v>
      </c>
      <c r="F196" s="21">
        <v>1</v>
      </c>
      <c r="G196" s="22">
        <v>36.81</v>
      </c>
      <c r="H196" s="22">
        <f t="shared" si="29"/>
        <v>48.33</v>
      </c>
      <c r="I196" s="22">
        <f t="shared" si="30"/>
        <v>48.33</v>
      </c>
      <c r="J196" s="23">
        <f t="shared" si="20"/>
        <v>4.7905548020337861E-7</v>
      </c>
    </row>
    <row r="197" spans="1:10" ht="26.1" customHeight="1" x14ac:dyDescent="0.2">
      <c r="A197" s="16" t="s">
        <v>468</v>
      </c>
      <c r="B197" s="17" t="s">
        <v>469</v>
      </c>
      <c r="C197" s="18" t="s">
        <v>27</v>
      </c>
      <c r="D197" s="19" t="s">
        <v>2905</v>
      </c>
      <c r="E197" s="20" t="s">
        <v>43</v>
      </c>
      <c r="F197" s="21">
        <v>1660</v>
      </c>
      <c r="G197" s="22">
        <v>5.07</v>
      </c>
      <c r="H197" s="22">
        <f t="shared" si="29"/>
        <v>6.66</v>
      </c>
      <c r="I197" s="22">
        <f t="shared" si="30"/>
        <v>11055.6</v>
      </c>
      <c r="J197" s="23">
        <f t="shared" ref="J197:J260" si="31">I197 / 100886018.42</f>
        <v>1.0958505621635574E-4</v>
      </c>
    </row>
    <row r="198" spans="1:10" ht="24" customHeight="1" x14ac:dyDescent="0.2">
      <c r="A198" s="16" t="s">
        <v>470</v>
      </c>
      <c r="B198" s="17" t="s">
        <v>471</v>
      </c>
      <c r="C198" s="18" t="s">
        <v>27</v>
      </c>
      <c r="D198" s="19" t="s">
        <v>2906</v>
      </c>
      <c r="E198" s="20" t="s">
        <v>43</v>
      </c>
      <c r="F198" s="21">
        <v>107</v>
      </c>
      <c r="G198" s="22">
        <v>5.34</v>
      </c>
      <c r="H198" s="22">
        <f t="shared" si="29"/>
        <v>7.01</v>
      </c>
      <c r="I198" s="22">
        <f t="shared" si="30"/>
        <v>750.07</v>
      </c>
      <c r="J198" s="23">
        <f t="shared" si="31"/>
        <v>7.4348260715114467E-6</v>
      </c>
    </row>
    <row r="199" spans="1:10" ht="24" customHeight="1" x14ac:dyDescent="0.2">
      <c r="A199" s="31" t="s">
        <v>472</v>
      </c>
      <c r="B199" s="32"/>
      <c r="C199" s="32"/>
      <c r="D199" s="33" t="s">
        <v>2883</v>
      </c>
      <c r="E199" s="32" t="s">
        <v>2816</v>
      </c>
      <c r="F199" s="34"/>
      <c r="G199" s="35"/>
      <c r="H199" s="35"/>
      <c r="I199" s="36"/>
      <c r="J199" s="37"/>
    </row>
    <row r="200" spans="1:10" ht="26.1" customHeight="1" x14ac:dyDescent="0.2">
      <c r="A200" s="16" t="s">
        <v>473</v>
      </c>
      <c r="B200" s="17" t="s">
        <v>365</v>
      </c>
      <c r="C200" s="18" t="s">
        <v>27</v>
      </c>
      <c r="D200" s="19" t="s">
        <v>2884</v>
      </c>
      <c r="E200" s="20" t="s">
        <v>43</v>
      </c>
      <c r="F200" s="21">
        <v>1650</v>
      </c>
      <c r="G200" s="22">
        <v>39.32</v>
      </c>
      <c r="H200" s="22">
        <f t="shared" ref="H200:H216" si="32">ROUND(G200 * (1 + 31.29 / 100), 2)</f>
        <v>51.62</v>
      </c>
      <c r="I200" s="22">
        <f t="shared" ref="I200:I216" si="33">ROUND(F200 * H200, 2)</f>
        <v>85173</v>
      </c>
      <c r="J200" s="23">
        <f t="shared" si="31"/>
        <v>8.4424979133793435E-4</v>
      </c>
    </row>
    <row r="201" spans="1:10" ht="39" customHeight="1" x14ac:dyDescent="0.2">
      <c r="A201" s="16" t="s">
        <v>474</v>
      </c>
      <c r="B201" s="17" t="s">
        <v>475</v>
      </c>
      <c r="C201" s="18" t="s">
        <v>27</v>
      </c>
      <c r="D201" s="19" t="s">
        <v>2907</v>
      </c>
      <c r="E201" s="20" t="s">
        <v>224</v>
      </c>
      <c r="F201" s="21">
        <v>150</v>
      </c>
      <c r="G201" s="22">
        <v>36.92</v>
      </c>
      <c r="H201" s="22">
        <f t="shared" si="32"/>
        <v>48.47</v>
      </c>
      <c r="I201" s="22">
        <f t="shared" si="33"/>
        <v>7270.5</v>
      </c>
      <c r="J201" s="23">
        <f t="shared" si="31"/>
        <v>7.2066477732643576E-5</v>
      </c>
    </row>
    <row r="202" spans="1:10" ht="26.1" customHeight="1" x14ac:dyDescent="0.2">
      <c r="A202" s="16" t="s">
        <v>476</v>
      </c>
      <c r="B202" s="17" t="s">
        <v>477</v>
      </c>
      <c r="C202" s="18" t="s">
        <v>27</v>
      </c>
      <c r="D202" s="19" t="s">
        <v>2908</v>
      </c>
      <c r="E202" s="20" t="s">
        <v>43</v>
      </c>
      <c r="F202" s="21">
        <v>134</v>
      </c>
      <c r="G202" s="22">
        <v>97</v>
      </c>
      <c r="H202" s="22">
        <f t="shared" si="32"/>
        <v>127.35</v>
      </c>
      <c r="I202" s="22">
        <f t="shared" si="33"/>
        <v>17064.900000000001</v>
      </c>
      <c r="J202" s="23">
        <f t="shared" si="31"/>
        <v>1.6915029720924139E-4</v>
      </c>
    </row>
    <row r="203" spans="1:10" ht="26.1" customHeight="1" x14ac:dyDescent="0.2">
      <c r="A203" s="16" t="s">
        <v>478</v>
      </c>
      <c r="B203" s="17" t="s">
        <v>479</v>
      </c>
      <c r="C203" s="18" t="s">
        <v>27</v>
      </c>
      <c r="D203" s="19" t="s">
        <v>2909</v>
      </c>
      <c r="E203" s="20" t="s">
        <v>43</v>
      </c>
      <c r="F203" s="21">
        <v>1711</v>
      </c>
      <c r="G203" s="22">
        <v>11.52</v>
      </c>
      <c r="H203" s="22">
        <f t="shared" si="32"/>
        <v>15.12</v>
      </c>
      <c r="I203" s="22">
        <f t="shared" si="33"/>
        <v>25870.32</v>
      </c>
      <c r="J203" s="23">
        <f t="shared" si="31"/>
        <v>2.5643117257635154E-4</v>
      </c>
    </row>
    <row r="204" spans="1:10" ht="26.1" customHeight="1" x14ac:dyDescent="0.2">
      <c r="A204" s="16" t="s">
        <v>480</v>
      </c>
      <c r="B204" s="17" t="s">
        <v>481</v>
      </c>
      <c r="C204" s="18" t="s">
        <v>27</v>
      </c>
      <c r="D204" s="19" t="s">
        <v>2910</v>
      </c>
      <c r="E204" s="20" t="s">
        <v>43</v>
      </c>
      <c r="F204" s="21">
        <v>51</v>
      </c>
      <c r="G204" s="22">
        <v>17.12</v>
      </c>
      <c r="H204" s="22">
        <f t="shared" si="32"/>
        <v>22.48</v>
      </c>
      <c r="I204" s="22">
        <f t="shared" si="33"/>
        <v>1146.48</v>
      </c>
      <c r="J204" s="23">
        <f t="shared" si="31"/>
        <v>1.1364111875513543E-5</v>
      </c>
    </row>
    <row r="205" spans="1:10" ht="26.1" customHeight="1" x14ac:dyDescent="0.2">
      <c r="A205" s="16" t="s">
        <v>482</v>
      </c>
      <c r="B205" s="17" t="s">
        <v>483</v>
      </c>
      <c r="C205" s="18" t="s">
        <v>27</v>
      </c>
      <c r="D205" s="19" t="s">
        <v>2911</v>
      </c>
      <c r="E205" s="20" t="s">
        <v>43</v>
      </c>
      <c r="F205" s="21">
        <v>2</v>
      </c>
      <c r="G205" s="22">
        <v>22.17</v>
      </c>
      <c r="H205" s="22">
        <f t="shared" si="32"/>
        <v>29.11</v>
      </c>
      <c r="I205" s="22">
        <f t="shared" si="33"/>
        <v>58.22</v>
      </c>
      <c r="J205" s="23">
        <f t="shared" si="31"/>
        <v>5.7708690373351336E-7</v>
      </c>
    </row>
    <row r="206" spans="1:10" ht="26.1" customHeight="1" x14ac:dyDescent="0.2">
      <c r="A206" s="16" t="s">
        <v>484</v>
      </c>
      <c r="B206" s="17" t="s">
        <v>485</v>
      </c>
      <c r="C206" s="18" t="s">
        <v>27</v>
      </c>
      <c r="D206" s="19" t="s">
        <v>2912</v>
      </c>
      <c r="E206" s="20" t="s">
        <v>43</v>
      </c>
      <c r="F206" s="21">
        <v>7</v>
      </c>
      <c r="G206" s="22">
        <v>26.67</v>
      </c>
      <c r="H206" s="22">
        <f t="shared" si="32"/>
        <v>35.020000000000003</v>
      </c>
      <c r="I206" s="22">
        <f t="shared" si="33"/>
        <v>245.14</v>
      </c>
      <c r="J206" s="23">
        <f t="shared" si="31"/>
        <v>2.4298708962767686E-6</v>
      </c>
    </row>
    <row r="207" spans="1:10" ht="26.1" customHeight="1" x14ac:dyDescent="0.2">
      <c r="A207" s="16" t="s">
        <v>486</v>
      </c>
      <c r="B207" s="17" t="s">
        <v>487</v>
      </c>
      <c r="C207" s="18" t="s">
        <v>22</v>
      </c>
      <c r="D207" s="19" t="s">
        <v>2913</v>
      </c>
      <c r="E207" s="20" t="s">
        <v>43</v>
      </c>
      <c r="F207" s="21">
        <v>1</v>
      </c>
      <c r="G207" s="22">
        <v>40.270000000000003</v>
      </c>
      <c r="H207" s="22">
        <f t="shared" si="32"/>
        <v>52.87</v>
      </c>
      <c r="I207" s="22">
        <f t="shared" si="33"/>
        <v>52.87</v>
      </c>
      <c r="J207" s="23">
        <f t="shared" si="31"/>
        <v>5.2405676057009367E-7</v>
      </c>
    </row>
    <row r="208" spans="1:10" ht="26.1" customHeight="1" x14ac:dyDescent="0.2">
      <c r="A208" s="16" t="s">
        <v>488</v>
      </c>
      <c r="B208" s="17" t="s">
        <v>489</v>
      </c>
      <c r="C208" s="18" t="s">
        <v>27</v>
      </c>
      <c r="D208" s="19" t="s">
        <v>2914</v>
      </c>
      <c r="E208" s="20" t="s">
        <v>43</v>
      </c>
      <c r="F208" s="21">
        <v>3</v>
      </c>
      <c r="G208" s="22">
        <v>41.74</v>
      </c>
      <c r="H208" s="22">
        <f t="shared" si="32"/>
        <v>54.8</v>
      </c>
      <c r="I208" s="22">
        <f t="shared" si="33"/>
        <v>164.4</v>
      </c>
      <c r="J208" s="23">
        <f t="shared" si="31"/>
        <v>1.6295617824422811E-6</v>
      </c>
    </row>
    <row r="209" spans="1:10" ht="26.1" customHeight="1" x14ac:dyDescent="0.2">
      <c r="A209" s="16" t="s">
        <v>490</v>
      </c>
      <c r="B209" s="17" t="s">
        <v>491</v>
      </c>
      <c r="C209" s="18" t="s">
        <v>27</v>
      </c>
      <c r="D209" s="19" t="s">
        <v>2915</v>
      </c>
      <c r="E209" s="20" t="s">
        <v>43</v>
      </c>
      <c r="F209" s="21">
        <v>3</v>
      </c>
      <c r="G209" s="22">
        <v>92.54</v>
      </c>
      <c r="H209" s="22">
        <f t="shared" si="32"/>
        <v>121.5</v>
      </c>
      <c r="I209" s="22">
        <f t="shared" si="33"/>
        <v>364.5</v>
      </c>
      <c r="J209" s="23">
        <f t="shared" si="31"/>
        <v>3.6129882585171013E-6</v>
      </c>
    </row>
    <row r="210" spans="1:10" ht="26.1" customHeight="1" x14ac:dyDescent="0.2">
      <c r="A210" s="16" t="s">
        <v>492</v>
      </c>
      <c r="B210" s="17" t="s">
        <v>493</v>
      </c>
      <c r="C210" s="18" t="s">
        <v>27</v>
      </c>
      <c r="D210" s="19" t="s">
        <v>2916</v>
      </c>
      <c r="E210" s="20" t="s">
        <v>43</v>
      </c>
      <c r="F210" s="21">
        <v>168</v>
      </c>
      <c r="G210" s="22">
        <v>24.57</v>
      </c>
      <c r="H210" s="22">
        <f t="shared" si="32"/>
        <v>32.26</v>
      </c>
      <c r="I210" s="22">
        <f t="shared" si="33"/>
        <v>5419.68</v>
      </c>
      <c r="J210" s="23">
        <f t="shared" si="31"/>
        <v>5.3720823607462179E-5</v>
      </c>
    </row>
    <row r="211" spans="1:10" ht="26.1" customHeight="1" x14ac:dyDescent="0.2">
      <c r="A211" s="16" t="s">
        <v>494</v>
      </c>
      <c r="B211" s="17" t="s">
        <v>495</v>
      </c>
      <c r="C211" s="18" t="s">
        <v>27</v>
      </c>
      <c r="D211" s="19" t="s">
        <v>2917</v>
      </c>
      <c r="E211" s="20" t="s">
        <v>43</v>
      </c>
      <c r="F211" s="21">
        <v>18</v>
      </c>
      <c r="G211" s="22">
        <v>25.97</v>
      </c>
      <c r="H211" s="22">
        <f t="shared" si="32"/>
        <v>34.1</v>
      </c>
      <c r="I211" s="22">
        <f t="shared" si="33"/>
        <v>613.79999999999995</v>
      </c>
      <c r="J211" s="23">
        <f t="shared" si="31"/>
        <v>6.0840938081695382E-6</v>
      </c>
    </row>
    <row r="212" spans="1:10" ht="26.1" customHeight="1" x14ac:dyDescent="0.2">
      <c r="A212" s="16" t="s">
        <v>496</v>
      </c>
      <c r="B212" s="17" t="s">
        <v>497</v>
      </c>
      <c r="C212" s="18" t="s">
        <v>27</v>
      </c>
      <c r="D212" s="19" t="s">
        <v>2918</v>
      </c>
      <c r="E212" s="20" t="s">
        <v>43</v>
      </c>
      <c r="F212" s="21">
        <v>27</v>
      </c>
      <c r="G212" s="22">
        <v>33.369999999999997</v>
      </c>
      <c r="H212" s="22">
        <f t="shared" si="32"/>
        <v>43.81</v>
      </c>
      <c r="I212" s="22">
        <f t="shared" si="33"/>
        <v>1182.8699999999999</v>
      </c>
      <c r="J212" s="23">
        <f t="shared" si="31"/>
        <v>1.1724815970787718E-5</v>
      </c>
    </row>
    <row r="213" spans="1:10" ht="26.1" customHeight="1" x14ac:dyDescent="0.2">
      <c r="A213" s="16" t="s">
        <v>498</v>
      </c>
      <c r="B213" s="17" t="s">
        <v>499</v>
      </c>
      <c r="C213" s="18" t="s">
        <v>27</v>
      </c>
      <c r="D213" s="19" t="s">
        <v>2919</v>
      </c>
      <c r="E213" s="20" t="s">
        <v>43</v>
      </c>
      <c r="F213" s="21">
        <v>1676</v>
      </c>
      <c r="G213" s="22">
        <v>5.07</v>
      </c>
      <c r="H213" s="22">
        <f t="shared" si="32"/>
        <v>6.66</v>
      </c>
      <c r="I213" s="22">
        <f t="shared" si="33"/>
        <v>11162.16</v>
      </c>
      <c r="J213" s="23">
        <f t="shared" si="31"/>
        <v>1.1064129772205555E-4</v>
      </c>
    </row>
    <row r="214" spans="1:10" ht="26.1" customHeight="1" x14ac:dyDescent="0.2">
      <c r="A214" s="16" t="s">
        <v>500</v>
      </c>
      <c r="B214" s="17" t="s">
        <v>501</v>
      </c>
      <c r="C214" s="18" t="s">
        <v>27</v>
      </c>
      <c r="D214" s="19" t="s">
        <v>2920</v>
      </c>
      <c r="E214" s="20" t="s">
        <v>43</v>
      </c>
      <c r="F214" s="21">
        <v>342</v>
      </c>
      <c r="G214" s="22">
        <v>5.83</v>
      </c>
      <c r="H214" s="22">
        <f t="shared" si="32"/>
        <v>7.65</v>
      </c>
      <c r="I214" s="22">
        <f t="shared" si="33"/>
        <v>2616.3000000000002</v>
      </c>
      <c r="J214" s="23">
        <f t="shared" si="31"/>
        <v>2.5933226833356085E-5</v>
      </c>
    </row>
    <row r="215" spans="1:10" ht="26.1" customHeight="1" x14ac:dyDescent="0.2">
      <c r="A215" s="16" t="s">
        <v>502</v>
      </c>
      <c r="B215" s="17" t="s">
        <v>503</v>
      </c>
      <c r="C215" s="18" t="s">
        <v>27</v>
      </c>
      <c r="D215" s="19" t="s">
        <v>2921</v>
      </c>
      <c r="E215" s="20" t="s">
        <v>43</v>
      </c>
      <c r="F215" s="21">
        <v>4</v>
      </c>
      <c r="G215" s="22">
        <v>5.34</v>
      </c>
      <c r="H215" s="22">
        <f t="shared" si="32"/>
        <v>7.01</v>
      </c>
      <c r="I215" s="22">
        <f t="shared" si="33"/>
        <v>28.04</v>
      </c>
      <c r="J215" s="23">
        <f t="shared" si="31"/>
        <v>2.7793742323407272E-7</v>
      </c>
    </row>
    <row r="216" spans="1:10" ht="26.1" customHeight="1" x14ac:dyDescent="0.2">
      <c r="A216" s="16" t="s">
        <v>504</v>
      </c>
      <c r="B216" s="17" t="s">
        <v>505</v>
      </c>
      <c r="C216" s="18" t="s">
        <v>27</v>
      </c>
      <c r="D216" s="19" t="s">
        <v>2922</v>
      </c>
      <c r="E216" s="20" t="s">
        <v>43</v>
      </c>
      <c r="F216" s="21">
        <v>6</v>
      </c>
      <c r="G216" s="22">
        <v>12.66</v>
      </c>
      <c r="H216" s="22">
        <f t="shared" si="32"/>
        <v>16.62</v>
      </c>
      <c r="I216" s="22">
        <f t="shared" si="33"/>
        <v>99.72</v>
      </c>
      <c r="J216" s="23">
        <f t="shared" si="31"/>
        <v>9.8844221986097477E-7</v>
      </c>
    </row>
    <row r="217" spans="1:10" ht="24" customHeight="1" x14ac:dyDescent="0.2">
      <c r="A217" s="31" t="s">
        <v>506</v>
      </c>
      <c r="B217" s="32"/>
      <c r="C217" s="32"/>
      <c r="D217" s="33" t="s">
        <v>2923</v>
      </c>
      <c r="E217" s="32" t="s">
        <v>2816</v>
      </c>
      <c r="F217" s="34"/>
      <c r="G217" s="35"/>
      <c r="H217" s="35"/>
      <c r="I217" s="36"/>
      <c r="J217" s="37"/>
    </row>
    <row r="218" spans="1:10" ht="26.1" customHeight="1" x14ac:dyDescent="0.2">
      <c r="A218" s="16" t="s">
        <v>507</v>
      </c>
      <c r="B218" s="17" t="s">
        <v>508</v>
      </c>
      <c r="C218" s="18" t="s">
        <v>27</v>
      </c>
      <c r="D218" s="19" t="s">
        <v>2924</v>
      </c>
      <c r="E218" s="20" t="s">
        <v>43</v>
      </c>
      <c r="F218" s="21">
        <v>2287</v>
      </c>
      <c r="G218" s="22">
        <v>59.12</v>
      </c>
      <c r="H218" s="22">
        <f>ROUND(G218 * (1 + 31.29 / 100), 2)</f>
        <v>77.62</v>
      </c>
      <c r="I218" s="22">
        <f>ROUND(F218 * H218, 2)</f>
        <v>177516.94</v>
      </c>
      <c r="J218" s="23">
        <f t="shared" si="31"/>
        <v>1.7595792041368581E-3</v>
      </c>
    </row>
    <row r="219" spans="1:10" ht="26.1" customHeight="1" x14ac:dyDescent="0.2">
      <c r="A219" s="16" t="s">
        <v>509</v>
      </c>
      <c r="B219" s="17" t="s">
        <v>510</v>
      </c>
      <c r="C219" s="18" t="s">
        <v>27</v>
      </c>
      <c r="D219" s="19" t="s">
        <v>2925</v>
      </c>
      <c r="E219" s="20" t="s">
        <v>43</v>
      </c>
      <c r="F219" s="21">
        <v>8015</v>
      </c>
      <c r="G219" s="22">
        <v>9.98</v>
      </c>
      <c r="H219" s="22">
        <f>ROUND(G219 * (1 + 31.29 / 100), 2)</f>
        <v>13.1</v>
      </c>
      <c r="I219" s="22">
        <f>ROUND(F219 * H219, 2)</f>
        <v>104996.5</v>
      </c>
      <c r="J219" s="23">
        <f t="shared" si="31"/>
        <v>1.0407438180669159E-3</v>
      </c>
    </row>
    <row r="220" spans="1:10" ht="26.1" customHeight="1" x14ac:dyDescent="0.2">
      <c r="A220" s="16" t="s">
        <v>511</v>
      </c>
      <c r="B220" s="17" t="s">
        <v>469</v>
      </c>
      <c r="C220" s="18" t="s">
        <v>27</v>
      </c>
      <c r="D220" s="19" t="s">
        <v>2905</v>
      </c>
      <c r="E220" s="20" t="s">
        <v>43</v>
      </c>
      <c r="F220" s="21">
        <v>28</v>
      </c>
      <c r="G220" s="22">
        <v>5.07</v>
      </c>
      <c r="H220" s="22">
        <f>ROUND(G220 * (1 + 31.29 / 100), 2)</f>
        <v>6.66</v>
      </c>
      <c r="I220" s="22">
        <f>ROUND(F220 * H220, 2)</f>
        <v>186.48</v>
      </c>
      <c r="J220" s="23">
        <f t="shared" si="31"/>
        <v>1.8484226349746748E-6</v>
      </c>
    </row>
    <row r="221" spans="1:10" ht="24" customHeight="1" x14ac:dyDescent="0.2">
      <c r="A221" s="31" t="s">
        <v>512</v>
      </c>
      <c r="B221" s="32"/>
      <c r="C221" s="32"/>
      <c r="D221" s="33" t="s">
        <v>2926</v>
      </c>
      <c r="E221" s="32" t="s">
        <v>2816</v>
      </c>
      <c r="F221" s="34"/>
      <c r="G221" s="35"/>
      <c r="H221" s="35"/>
      <c r="I221" s="36"/>
      <c r="J221" s="37"/>
    </row>
    <row r="222" spans="1:10" ht="24" customHeight="1" x14ac:dyDescent="0.2">
      <c r="A222" s="16" t="s">
        <v>513</v>
      </c>
      <c r="B222" s="17" t="s">
        <v>514</v>
      </c>
      <c r="C222" s="18" t="s">
        <v>27</v>
      </c>
      <c r="D222" s="19" t="s">
        <v>2927</v>
      </c>
      <c r="E222" s="20" t="s">
        <v>43</v>
      </c>
      <c r="F222" s="21">
        <v>8015</v>
      </c>
      <c r="G222" s="22">
        <v>0.41</v>
      </c>
      <c r="H222" s="22">
        <f t="shared" ref="H222:H233" si="34">ROUND(G222 * (1 + 31.29 / 100), 2)</f>
        <v>0.54</v>
      </c>
      <c r="I222" s="22">
        <f t="shared" ref="I222:I233" si="35">ROUND(F222 * H222, 2)</f>
        <v>4328.1000000000004</v>
      </c>
      <c r="J222" s="23">
        <f t="shared" si="31"/>
        <v>4.2900890210391953E-5</v>
      </c>
    </row>
    <row r="223" spans="1:10" ht="24" customHeight="1" x14ac:dyDescent="0.2">
      <c r="A223" s="16" t="s">
        <v>515</v>
      </c>
      <c r="B223" s="17" t="s">
        <v>516</v>
      </c>
      <c r="C223" s="18" t="s">
        <v>27</v>
      </c>
      <c r="D223" s="19" t="s">
        <v>2928</v>
      </c>
      <c r="E223" s="20" t="s">
        <v>43</v>
      </c>
      <c r="F223" s="21">
        <v>28845</v>
      </c>
      <c r="G223" s="22">
        <v>0.41</v>
      </c>
      <c r="H223" s="22">
        <f t="shared" si="34"/>
        <v>0.54</v>
      </c>
      <c r="I223" s="22">
        <f t="shared" si="35"/>
        <v>15576.3</v>
      </c>
      <c r="J223" s="23">
        <f t="shared" si="31"/>
        <v>1.5439503158063079E-4</v>
      </c>
    </row>
    <row r="224" spans="1:10" ht="24" customHeight="1" x14ac:dyDescent="0.2">
      <c r="A224" s="16" t="s">
        <v>517</v>
      </c>
      <c r="B224" s="17" t="s">
        <v>518</v>
      </c>
      <c r="C224" s="18" t="s">
        <v>27</v>
      </c>
      <c r="D224" s="19" t="s">
        <v>2929</v>
      </c>
      <c r="E224" s="20" t="s">
        <v>43</v>
      </c>
      <c r="F224" s="21">
        <v>184</v>
      </c>
      <c r="G224" s="22">
        <v>0.46</v>
      </c>
      <c r="H224" s="22">
        <f t="shared" si="34"/>
        <v>0.6</v>
      </c>
      <c r="I224" s="22">
        <f t="shared" si="35"/>
        <v>110.4</v>
      </c>
      <c r="J224" s="23">
        <f t="shared" si="31"/>
        <v>1.0943042626619699E-6</v>
      </c>
    </row>
    <row r="225" spans="1:10" ht="24" customHeight="1" x14ac:dyDescent="0.2">
      <c r="A225" s="38" t="s">
        <v>519</v>
      </c>
      <c r="B225" s="39" t="s">
        <v>520</v>
      </c>
      <c r="C225" s="40" t="s">
        <v>30</v>
      </c>
      <c r="D225" s="41" t="s">
        <v>521</v>
      </c>
      <c r="E225" s="42" t="s">
        <v>43</v>
      </c>
      <c r="F225" s="43">
        <v>298</v>
      </c>
      <c r="G225" s="44">
        <v>0.1</v>
      </c>
      <c r="H225" s="44">
        <f t="shared" si="34"/>
        <v>0.13</v>
      </c>
      <c r="I225" s="44">
        <f t="shared" si="35"/>
        <v>38.74</v>
      </c>
      <c r="J225" s="45">
        <f t="shared" si="31"/>
        <v>3.839977095609122E-7</v>
      </c>
    </row>
    <row r="226" spans="1:10" ht="24" customHeight="1" x14ac:dyDescent="0.2">
      <c r="A226" s="38" t="s">
        <v>522</v>
      </c>
      <c r="B226" s="39" t="s">
        <v>523</v>
      </c>
      <c r="C226" s="40" t="s">
        <v>30</v>
      </c>
      <c r="D226" s="41" t="s">
        <v>524</v>
      </c>
      <c r="E226" s="42" t="s">
        <v>43</v>
      </c>
      <c r="F226" s="43">
        <v>2396</v>
      </c>
      <c r="G226" s="44">
        <v>0.19</v>
      </c>
      <c r="H226" s="44">
        <f t="shared" si="34"/>
        <v>0.25</v>
      </c>
      <c r="I226" s="44">
        <f t="shared" si="35"/>
        <v>599</v>
      </c>
      <c r="J226" s="45">
        <f t="shared" si="31"/>
        <v>5.9373935990445644E-6</v>
      </c>
    </row>
    <row r="227" spans="1:10" ht="24" customHeight="1" x14ac:dyDescent="0.2">
      <c r="A227" s="38" t="s">
        <v>525</v>
      </c>
      <c r="B227" s="39" t="s">
        <v>526</v>
      </c>
      <c r="C227" s="40" t="s">
        <v>30</v>
      </c>
      <c r="D227" s="41" t="s">
        <v>527</v>
      </c>
      <c r="E227" s="42" t="s">
        <v>43</v>
      </c>
      <c r="F227" s="43">
        <v>1711</v>
      </c>
      <c r="G227" s="44">
        <v>0.37</v>
      </c>
      <c r="H227" s="44">
        <f t="shared" si="34"/>
        <v>0.49</v>
      </c>
      <c r="I227" s="44">
        <f t="shared" si="35"/>
        <v>838.39</v>
      </c>
      <c r="J227" s="45">
        <f t="shared" si="31"/>
        <v>8.3102694816410223E-6</v>
      </c>
    </row>
    <row r="228" spans="1:10" ht="26.1" customHeight="1" x14ac:dyDescent="0.2">
      <c r="A228" s="38" t="s">
        <v>528</v>
      </c>
      <c r="B228" s="39" t="s">
        <v>529</v>
      </c>
      <c r="C228" s="40" t="s">
        <v>27</v>
      </c>
      <c r="D228" s="41" t="s">
        <v>2930</v>
      </c>
      <c r="E228" s="42" t="s">
        <v>43</v>
      </c>
      <c r="F228" s="43">
        <v>298</v>
      </c>
      <c r="G228" s="44">
        <v>0.55000000000000004</v>
      </c>
      <c r="H228" s="44">
        <f t="shared" si="34"/>
        <v>0.72</v>
      </c>
      <c r="I228" s="44">
        <f t="shared" si="35"/>
        <v>214.56</v>
      </c>
      <c r="J228" s="45">
        <f t="shared" si="31"/>
        <v>2.1267565452604367E-6</v>
      </c>
    </row>
    <row r="229" spans="1:10" ht="26.1" customHeight="1" x14ac:dyDescent="0.2">
      <c r="A229" s="38" t="s">
        <v>530</v>
      </c>
      <c r="B229" s="39" t="s">
        <v>531</v>
      </c>
      <c r="C229" s="40" t="s">
        <v>22</v>
      </c>
      <c r="D229" s="41" t="s">
        <v>2931</v>
      </c>
      <c r="E229" s="42" t="s">
        <v>43</v>
      </c>
      <c r="F229" s="43">
        <v>8015</v>
      </c>
      <c r="G229" s="44">
        <v>0.71</v>
      </c>
      <c r="H229" s="44">
        <f t="shared" si="34"/>
        <v>0.93</v>
      </c>
      <c r="I229" s="44">
        <f t="shared" si="35"/>
        <v>7453.95</v>
      </c>
      <c r="J229" s="45">
        <f t="shared" si="31"/>
        <v>7.3884866473452801E-5</v>
      </c>
    </row>
    <row r="230" spans="1:10" ht="26.1" customHeight="1" x14ac:dyDescent="0.2">
      <c r="A230" s="38" t="s">
        <v>532</v>
      </c>
      <c r="B230" s="39" t="s">
        <v>533</v>
      </c>
      <c r="C230" s="40" t="s">
        <v>22</v>
      </c>
      <c r="D230" s="41" t="s">
        <v>2932</v>
      </c>
      <c r="E230" s="42" t="s">
        <v>43</v>
      </c>
      <c r="F230" s="43">
        <v>14712</v>
      </c>
      <c r="G230" s="44">
        <v>0.55000000000000004</v>
      </c>
      <c r="H230" s="44">
        <f t="shared" si="34"/>
        <v>0.72</v>
      </c>
      <c r="I230" s="44">
        <f t="shared" si="35"/>
        <v>10592.64</v>
      </c>
      <c r="J230" s="45">
        <f t="shared" si="31"/>
        <v>1.0499611508010585E-4</v>
      </c>
    </row>
    <row r="231" spans="1:10" ht="26.1" customHeight="1" x14ac:dyDescent="0.2">
      <c r="A231" s="38" t="s">
        <v>534</v>
      </c>
      <c r="B231" s="39" t="s">
        <v>535</v>
      </c>
      <c r="C231" s="40" t="s">
        <v>30</v>
      </c>
      <c r="D231" s="41" t="s">
        <v>536</v>
      </c>
      <c r="E231" s="42" t="s">
        <v>43</v>
      </c>
      <c r="F231" s="43">
        <v>1711</v>
      </c>
      <c r="G231" s="44">
        <v>0.67</v>
      </c>
      <c r="H231" s="44">
        <f t="shared" si="34"/>
        <v>0.88</v>
      </c>
      <c r="I231" s="44">
        <f t="shared" si="35"/>
        <v>1505.68</v>
      </c>
      <c r="J231" s="45">
        <f t="shared" si="31"/>
        <v>1.4924565599681836E-5</v>
      </c>
    </row>
    <row r="232" spans="1:10" ht="24" customHeight="1" x14ac:dyDescent="0.2">
      <c r="A232" s="38" t="s">
        <v>537</v>
      </c>
      <c r="B232" s="39" t="s">
        <v>538</v>
      </c>
      <c r="C232" s="40" t="s">
        <v>30</v>
      </c>
      <c r="D232" s="41" t="s">
        <v>539</v>
      </c>
      <c r="E232" s="42" t="s">
        <v>43</v>
      </c>
      <c r="F232" s="43">
        <v>27253</v>
      </c>
      <c r="G232" s="44">
        <v>0.22</v>
      </c>
      <c r="H232" s="44">
        <f t="shared" si="34"/>
        <v>0.28999999999999998</v>
      </c>
      <c r="I232" s="44">
        <f t="shared" si="35"/>
        <v>7903.37</v>
      </c>
      <c r="J232" s="45">
        <f t="shared" si="31"/>
        <v>7.8339596742705905E-5</v>
      </c>
    </row>
    <row r="233" spans="1:10" ht="39" customHeight="1" x14ac:dyDescent="0.2">
      <c r="A233" s="16" t="s">
        <v>540</v>
      </c>
      <c r="B233" s="17" t="s">
        <v>541</v>
      </c>
      <c r="C233" s="18" t="s">
        <v>27</v>
      </c>
      <c r="D233" s="19" t="s">
        <v>2933</v>
      </c>
      <c r="E233" s="20" t="s">
        <v>43</v>
      </c>
      <c r="F233" s="21">
        <v>1000</v>
      </c>
      <c r="G233" s="22">
        <v>21.85</v>
      </c>
      <c r="H233" s="22">
        <f t="shared" si="34"/>
        <v>28.69</v>
      </c>
      <c r="I233" s="22">
        <f t="shared" si="35"/>
        <v>28690</v>
      </c>
      <c r="J233" s="23">
        <f t="shared" si="31"/>
        <v>2.8438033782402097E-4</v>
      </c>
    </row>
    <row r="234" spans="1:10" ht="24" customHeight="1" x14ac:dyDescent="0.2">
      <c r="A234" s="31" t="s">
        <v>542</v>
      </c>
      <c r="B234" s="32"/>
      <c r="C234" s="32"/>
      <c r="D234" s="33" t="s">
        <v>2934</v>
      </c>
      <c r="E234" s="32" t="s">
        <v>2816</v>
      </c>
      <c r="F234" s="34"/>
      <c r="G234" s="35"/>
      <c r="H234" s="35"/>
      <c r="I234" s="36"/>
      <c r="J234" s="37"/>
    </row>
    <row r="235" spans="1:10" ht="39" customHeight="1" x14ac:dyDescent="0.2">
      <c r="A235" s="16" t="s">
        <v>543</v>
      </c>
      <c r="B235" s="17" t="s">
        <v>448</v>
      </c>
      <c r="C235" s="18" t="s">
        <v>30</v>
      </c>
      <c r="D235" s="19" t="s">
        <v>449</v>
      </c>
      <c r="E235" s="20" t="s">
        <v>224</v>
      </c>
      <c r="F235" s="21">
        <v>6532.11</v>
      </c>
      <c r="G235" s="22">
        <v>8.82</v>
      </c>
      <c r="H235" s="22">
        <f t="shared" ref="H235:H246" si="36">ROUND(G235 * (1 + 31.29 / 100), 2)</f>
        <v>11.58</v>
      </c>
      <c r="I235" s="22">
        <f t="shared" ref="I235:I246" si="37">ROUND(F235 * H235, 2)</f>
        <v>75641.83</v>
      </c>
      <c r="J235" s="23">
        <f t="shared" si="31"/>
        <v>7.4977515402673976E-4</v>
      </c>
    </row>
    <row r="236" spans="1:10" ht="39" customHeight="1" x14ac:dyDescent="0.2">
      <c r="A236" s="16" t="s">
        <v>544</v>
      </c>
      <c r="B236" s="17" t="s">
        <v>351</v>
      </c>
      <c r="C236" s="18" t="s">
        <v>30</v>
      </c>
      <c r="D236" s="19" t="s">
        <v>352</v>
      </c>
      <c r="E236" s="20" t="s">
        <v>224</v>
      </c>
      <c r="F236" s="21">
        <v>50</v>
      </c>
      <c r="G236" s="22">
        <v>11.44</v>
      </c>
      <c r="H236" s="22">
        <f t="shared" si="36"/>
        <v>15.02</v>
      </c>
      <c r="I236" s="22">
        <f t="shared" si="37"/>
        <v>751</v>
      </c>
      <c r="J236" s="23">
        <f t="shared" si="31"/>
        <v>7.4440443954632182E-6</v>
      </c>
    </row>
    <row r="237" spans="1:10" ht="39" customHeight="1" x14ac:dyDescent="0.2">
      <c r="A237" s="16" t="s">
        <v>545</v>
      </c>
      <c r="B237" s="17" t="s">
        <v>546</v>
      </c>
      <c r="C237" s="18" t="s">
        <v>30</v>
      </c>
      <c r="D237" s="19" t="s">
        <v>547</v>
      </c>
      <c r="E237" s="20" t="s">
        <v>224</v>
      </c>
      <c r="F237" s="21">
        <v>150</v>
      </c>
      <c r="G237" s="22">
        <v>12.24</v>
      </c>
      <c r="H237" s="22">
        <f t="shared" si="36"/>
        <v>16.07</v>
      </c>
      <c r="I237" s="22">
        <f t="shared" si="37"/>
        <v>2410.5</v>
      </c>
      <c r="J237" s="23">
        <f t="shared" si="31"/>
        <v>2.3893300952415562E-5</v>
      </c>
    </row>
    <row r="238" spans="1:10" ht="26.1" customHeight="1" x14ac:dyDescent="0.2">
      <c r="A238" s="16" t="s">
        <v>548</v>
      </c>
      <c r="B238" s="17" t="s">
        <v>549</v>
      </c>
      <c r="C238" s="18" t="s">
        <v>30</v>
      </c>
      <c r="D238" s="19" t="s">
        <v>550</v>
      </c>
      <c r="E238" s="20" t="s">
        <v>224</v>
      </c>
      <c r="F238" s="21">
        <v>130</v>
      </c>
      <c r="G238" s="22">
        <v>17.97</v>
      </c>
      <c r="H238" s="22">
        <f t="shared" si="36"/>
        <v>23.59</v>
      </c>
      <c r="I238" s="22">
        <f t="shared" si="37"/>
        <v>3066.7</v>
      </c>
      <c r="J238" s="23">
        <f t="shared" si="31"/>
        <v>3.0397671035375565E-5</v>
      </c>
    </row>
    <row r="239" spans="1:10" ht="39" customHeight="1" x14ac:dyDescent="0.2">
      <c r="A239" s="16" t="s">
        <v>551</v>
      </c>
      <c r="B239" s="17" t="s">
        <v>552</v>
      </c>
      <c r="C239" s="18" t="s">
        <v>30</v>
      </c>
      <c r="D239" s="19" t="s">
        <v>553</v>
      </c>
      <c r="E239" s="20" t="s">
        <v>224</v>
      </c>
      <c r="F239" s="21">
        <v>70</v>
      </c>
      <c r="G239" s="22">
        <v>17.86</v>
      </c>
      <c r="H239" s="22">
        <f t="shared" si="36"/>
        <v>23.45</v>
      </c>
      <c r="I239" s="22">
        <f t="shared" si="37"/>
        <v>1641.5</v>
      </c>
      <c r="J239" s="23">
        <f t="shared" si="31"/>
        <v>1.6270837383692242E-5</v>
      </c>
    </row>
    <row r="240" spans="1:10" ht="39" customHeight="1" x14ac:dyDescent="0.2">
      <c r="A240" s="16" t="s">
        <v>554</v>
      </c>
      <c r="B240" s="17" t="s">
        <v>555</v>
      </c>
      <c r="C240" s="18" t="s">
        <v>30</v>
      </c>
      <c r="D240" s="19" t="s">
        <v>556</v>
      </c>
      <c r="E240" s="20" t="s">
        <v>224</v>
      </c>
      <c r="F240" s="21">
        <v>80</v>
      </c>
      <c r="G240" s="22">
        <v>26.72</v>
      </c>
      <c r="H240" s="22">
        <f t="shared" si="36"/>
        <v>35.08</v>
      </c>
      <c r="I240" s="22">
        <f t="shared" si="37"/>
        <v>2806.4</v>
      </c>
      <c r="J240" s="23">
        <f t="shared" si="31"/>
        <v>2.7817531546508623E-5</v>
      </c>
    </row>
    <row r="241" spans="1:10" ht="26.1" customHeight="1" x14ac:dyDescent="0.2">
      <c r="A241" s="38" t="s">
        <v>557</v>
      </c>
      <c r="B241" s="39" t="s">
        <v>558</v>
      </c>
      <c r="C241" s="40" t="s">
        <v>30</v>
      </c>
      <c r="D241" s="41" t="s">
        <v>559</v>
      </c>
      <c r="E241" s="42" t="s">
        <v>43</v>
      </c>
      <c r="F241" s="43">
        <v>141</v>
      </c>
      <c r="G241" s="44">
        <v>1.78</v>
      </c>
      <c r="H241" s="44">
        <f t="shared" si="36"/>
        <v>2.34</v>
      </c>
      <c r="I241" s="44">
        <f t="shared" si="37"/>
        <v>329.94</v>
      </c>
      <c r="J241" s="45">
        <f t="shared" si="31"/>
        <v>3.2704234458577021E-6</v>
      </c>
    </row>
    <row r="242" spans="1:10" ht="26.1" customHeight="1" x14ac:dyDescent="0.2">
      <c r="A242" s="38" t="s">
        <v>560</v>
      </c>
      <c r="B242" s="39" t="s">
        <v>561</v>
      </c>
      <c r="C242" s="40" t="s">
        <v>30</v>
      </c>
      <c r="D242" s="41" t="s">
        <v>562</v>
      </c>
      <c r="E242" s="42" t="s">
        <v>43</v>
      </c>
      <c r="F242" s="43">
        <v>74</v>
      </c>
      <c r="G242" s="44">
        <v>3.4</v>
      </c>
      <c r="H242" s="44">
        <f t="shared" si="36"/>
        <v>4.46</v>
      </c>
      <c r="I242" s="44">
        <f t="shared" si="37"/>
        <v>330.04</v>
      </c>
      <c r="J242" s="45">
        <f t="shared" si="31"/>
        <v>3.271414663486925E-6</v>
      </c>
    </row>
    <row r="243" spans="1:10" ht="26.1" customHeight="1" x14ac:dyDescent="0.2">
      <c r="A243" s="38" t="s">
        <v>563</v>
      </c>
      <c r="B243" s="39" t="s">
        <v>564</v>
      </c>
      <c r="C243" s="40" t="s">
        <v>30</v>
      </c>
      <c r="D243" s="41" t="s">
        <v>565</v>
      </c>
      <c r="E243" s="42" t="s">
        <v>43</v>
      </c>
      <c r="F243" s="43">
        <v>83</v>
      </c>
      <c r="G243" s="44">
        <v>3.57</v>
      </c>
      <c r="H243" s="44">
        <f t="shared" si="36"/>
        <v>4.6900000000000004</v>
      </c>
      <c r="I243" s="44">
        <f t="shared" si="37"/>
        <v>389.27</v>
      </c>
      <c r="J243" s="45">
        <f t="shared" si="31"/>
        <v>3.8585128652755881E-6</v>
      </c>
    </row>
    <row r="244" spans="1:10" ht="26.1" customHeight="1" x14ac:dyDescent="0.2">
      <c r="A244" s="16" t="s">
        <v>566</v>
      </c>
      <c r="B244" s="17" t="s">
        <v>567</v>
      </c>
      <c r="C244" s="18" t="s">
        <v>27</v>
      </c>
      <c r="D244" s="19" t="s">
        <v>2935</v>
      </c>
      <c r="E244" s="20" t="s">
        <v>43</v>
      </c>
      <c r="F244" s="21">
        <v>11</v>
      </c>
      <c r="G244" s="22">
        <v>1.92</v>
      </c>
      <c r="H244" s="22">
        <f t="shared" si="36"/>
        <v>2.52</v>
      </c>
      <c r="I244" s="22">
        <f t="shared" si="37"/>
        <v>27.72</v>
      </c>
      <c r="J244" s="23">
        <f t="shared" si="31"/>
        <v>2.7476552682055977E-7</v>
      </c>
    </row>
    <row r="245" spans="1:10" ht="39" customHeight="1" x14ac:dyDescent="0.2">
      <c r="A245" s="16" t="s">
        <v>568</v>
      </c>
      <c r="B245" s="17" t="s">
        <v>569</v>
      </c>
      <c r="C245" s="18" t="s">
        <v>30</v>
      </c>
      <c r="D245" s="19" t="s">
        <v>570</v>
      </c>
      <c r="E245" s="20" t="s">
        <v>43</v>
      </c>
      <c r="F245" s="21">
        <v>14</v>
      </c>
      <c r="G245" s="22">
        <v>9.89</v>
      </c>
      <c r="H245" s="22">
        <f t="shared" si="36"/>
        <v>12.98</v>
      </c>
      <c r="I245" s="22">
        <f t="shared" si="37"/>
        <v>181.72</v>
      </c>
      <c r="J245" s="23">
        <f t="shared" si="31"/>
        <v>1.8012406758236697E-6</v>
      </c>
    </row>
    <row r="246" spans="1:10" ht="51.95" customHeight="1" x14ac:dyDescent="0.2">
      <c r="A246" s="16" t="s">
        <v>571</v>
      </c>
      <c r="B246" s="17" t="s">
        <v>572</v>
      </c>
      <c r="C246" s="18" t="s">
        <v>30</v>
      </c>
      <c r="D246" s="19" t="s">
        <v>573</v>
      </c>
      <c r="E246" s="20" t="s">
        <v>43</v>
      </c>
      <c r="F246" s="21">
        <v>1</v>
      </c>
      <c r="G246" s="22">
        <v>12.88</v>
      </c>
      <c r="H246" s="22">
        <f t="shared" si="36"/>
        <v>16.91</v>
      </c>
      <c r="I246" s="22">
        <f t="shared" si="37"/>
        <v>16.91</v>
      </c>
      <c r="J246" s="23">
        <f t="shared" si="31"/>
        <v>1.6761490110157526E-7</v>
      </c>
    </row>
    <row r="247" spans="1:10" ht="24" customHeight="1" x14ac:dyDescent="0.2">
      <c r="A247" s="31" t="s">
        <v>574</v>
      </c>
      <c r="B247" s="32"/>
      <c r="C247" s="32"/>
      <c r="D247" s="33" t="s">
        <v>2888</v>
      </c>
      <c r="E247" s="32" t="s">
        <v>2816</v>
      </c>
      <c r="F247" s="34"/>
      <c r="G247" s="35"/>
      <c r="H247" s="35"/>
      <c r="I247" s="36"/>
      <c r="J247" s="37"/>
    </row>
    <row r="248" spans="1:10" ht="39" customHeight="1" x14ac:dyDescent="0.2">
      <c r="A248" s="16" t="s">
        <v>575</v>
      </c>
      <c r="B248" s="17" t="s">
        <v>576</v>
      </c>
      <c r="C248" s="18" t="s">
        <v>30</v>
      </c>
      <c r="D248" s="19" t="s">
        <v>577</v>
      </c>
      <c r="E248" s="20" t="s">
        <v>224</v>
      </c>
      <c r="F248" s="21">
        <v>63200</v>
      </c>
      <c r="G248" s="22">
        <v>4.1500000000000004</v>
      </c>
      <c r="H248" s="22">
        <f t="shared" ref="H248:H256" si="38">ROUND(G248 * (1 + 31.29 / 100), 2)</f>
        <v>5.45</v>
      </c>
      <c r="I248" s="22">
        <f t="shared" ref="I248:I256" si="39">ROUND(F248 * H248, 2)</f>
        <v>344440</v>
      </c>
      <c r="J248" s="23">
        <f t="shared" si="31"/>
        <v>3.4141500020950077E-3</v>
      </c>
    </row>
    <row r="249" spans="1:10" ht="39" customHeight="1" x14ac:dyDescent="0.2">
      <c r="A249" s="16" t="s">
        <v>578</v>
      </c>
      <c r="B249" s="17" t="s">
        <v>579</v>
      </c>
      <c r="C249" s="18" t="s">
        <v>30</v>
      </c>
      <c r="D249" s="19" t="s">
        <v>580</v>
      </c>
      <c r="E249" s="20" t="s">
        <v>224</v>
      </c>
      <c r="F249" s="21">
        <v>26800</v>
      </c>
      <c r="G249" s="22">
        <v>6.44</v>
      </c>
      <c r="H249" s="22">
        <f t="shared" si="38"/>
        <v>8.4600000000000009</v>
      </c>
      <c r="I249" s="22">
        <f t="shared" si="39"/>
        <v>226728</v>
      </c>
      <c r="J249" s="23">
        <f t="shared" si="31"/>
        <v>2.2473679063842668E-3</v>
      </c>
    </row>
    <row r="250" spans="1:10" ht="39" customHeight="1" x14ac:dyDescent="0.2">
      <c r="A250" s="16" t="s">
        <v>581</v>
      </c>
      <c r="B250" s="17" t="s">
        <v>582</v>
      </c>
      <c r="C250" s="18" t="s">
        <v>30</v>
      </c>
      <c r="D250" s="19" t="s">
        <v>583</v>
      </c>
      <c r="E250" s="20" t="s">
        <v>224</v>
      </c>
      <c r="F250" s="21">
        <v>3800</v>
      </c>
      <c r="G250" s="22">
        <v>9</v>
      </c>
      <c r="H250" s="22">
        <f t="shared" si="38"/>
        <v>11.82</v>
      </c>
      <c r="I250" s="22">
        <f t="shared" si="39"/>
        <v>44916</v>
      </c>
      <c r="J250" s="23">
        <f t="shared" si="31"/>
        <v>4.4521531034171223E-4</v>
      </c>
    </row>
    <row r="251" spans="1:10" ht="39" customHeight="1" x14ac:dyDescent="0.2">
      <c r="A251" s="16" t="s">
        <v>584</v>
      </c>
      <c r="B251" s="17" t="s">
        <v>585</v>
      </c>
      <c r="C251" s="18" t="s">
        <v>30</v>
      </c>
      <c r="D251" s="19" t="s">
        <v>586</v>
      </c>
      <c r="E251" s="20" t="s">
        <v>224</v>
      </c>
      <c r="F251" s="21">
        <v>1400</v>
      </c>
      <c r="G251" s="22">
        <v>24</v>
      </c>
      <c r="H251" s="22">
        <f t="shared" si="38"/>
        <v>31.51</v>
      </c>
      <c r="I251" s="22">
        <f t="shared" si="39"/>
        <v>44114</v>
      </c>
      <c r="J251" s="23">
        <f t="shared" si="31"/>
        <v>4.372657449553454E-4</v>
      </c>
    </row>
    <row r="252" spans="1:10" ht="39" customHeight="1" x14ac:dyDescent="0.2">
      <c r="A252" s="16" t="s">
        <v>587</v>
      </c>
      <c r="B252" s="17" t="s">
        <v>374</v>
      </c>
      <c r="C252" s="18" t="s">
        <v>30</v>
      </c>
      <c r="D252" s="19" t="s">
        <v>375</v>
      </c>
      <c r="E252" s="20" t="s">
        <v>224</v>
      </c>
      <c r="F252" s="21">
        <v>470</v>
      </c>
      <c r="G252" s="22">
        <v>9.75</v>
      </c>
      <c r="H252" s="22">
        <f t="shared" si="38"/>
        <v>12.8</v>
      </c>
      <c r="I252" s="22">
        <f t="shared" si="39"/>
        <v>6016</v>
      </c>
      <c r="J252" s="23">
        <f t="shared" si="31"/>
        <v>5.9631652574043568E-5</v>
      </c>
    </row>
    <row r="253" spans="1:10" ht="39" customHeight="1" x14ac:dyDescent="0.2">
      <c r="A253" s="16" t="s">
        <v>588</v>
      </c>
      <c r="B253" s="17" t="s">
        <v>377</v>
      </c>
      <c r="C253" s="18" t="s">
        <v>30</v>
      </c>
      <c r="D253" s="19" t="s">
        <v>378</v>
      </c>
      <c r="E253" s="20" t="s">
        <v>224</v>
      </c>
      <c r="F253" s="21">
        <v>3800</v>
      </c>
      <c r="G253" s="22">
        <v>15.61</v>
      </c>
      <c r="H253" s="22">
        <f t="shared" si="38"/>
        <v>20.49</v>
      </c>
      <c r="I253" s="22">
        <f t="shared" si="39"/>
        <v>77862</v>
      </c>
      <c r="J253" s="23">
        <f t="shared" si="31"/>
        <v>7.717818704654555E-4</v>
      </c>
    </row>
    <row r="254" spans="1:10" ht="39" customHeight="1" x14ac:dyDescent="0.2">
      <c r="A254" s="16" t="s">
        <v>589</v>
      </c>
      <c r="B254" s="17" t="s">
        <v>380</v>
      </c>
      <c r="C254" s="18" t="s">
        <v>30</v>
      </c>
      <c r="D254" s="19" t="s">
        <v>381</v>
      </c>
      <c r="E254" s="20" t="s">
        <v>224</v>
      </c>
      <c r="F254" s="21">
        <v>1700</v>
      </c>
      <c r="G254" s="22">
        <v>24.5</v>
      </c>
      <c r="H254" s="22">
        <f t="shared" si="38"/>
        <v>32.17</v>
      </c>
      <c r="I254" s="22">
        <f t="shared" si="39"/>
        <v>54689</v>
      </c>
      <c r="J254" s="23">
        <f t="shared" si="31"/>
        <v>5.4208700924565634E-4</v>
      </c>
    </row>
    <row r="255" spans="1:10" ht="39" customHeight="1" x14ac:dyDescent="0.2">
      <c r="A255" s="16" t="s">
        <v>590</v>
      </c>
      <c r="B255" s="17" t="s">
        <v>383</v>
      </c>
      <c r="C255" s="18" t="s">
        <v>30</v>
      </c>
      <c r="D255" s="19" t="s">
        <v>384</v>
      </c>
      <c r="E255" s="20" t="s">
        <v>224</v>
      </c>
      <c r="F255" s="21">
        <v>750</v>
      </c>
      <c r="G255" s="22">
        <v>25.23</v>
      </c>
      <c r="H255" s="22">
        <f t="shared" si="38"/>
        <v>33.119999999999997</v>
      </c>
      <c r="I255" s="22">
        <f t="shared" si="39"/>
        <v>24840</v>
      </c>
      <c r="J255" s="23">
        <f t="shared" si="31"/>
        <v>2.4621845909894319E-4</v>
      </c>
    </row>
    <row r="256" spans="1:10" ht="51.95" customHeight="1" x14ac:dyDescent="0.2">
      <c r="A256" s="16" t="s">
        <v>591</v>
      </c>
      <c r="B256" s="17" t="s">
        <v>592</v>
      </c>
      <c r="C256" s="18" t="s">
        <v>30</v>
      </c>
      <c r="D256" s="19" t="s">
        <v>593</v>
      </c>
      <c r="E256" s="20" t="s">
        <v>224</v>
      </c>
      <c r="F256" s="21">
        <v>600</v>
      </c>
      <c r="G256" s="22">
        <v>52.23</v>
      </c>
      <c r="H256" s="22">
        <f t="shared" si="38"/>
        <v>68.569999999999993</v>
      </c>
      <c r="I256" s="22">
        <f t="shared" si="39"/>
        <v>41142</v>
      </c>
      <c r="J256" s="23">
        <f t="shared" si="31"/>
        <v>4.0780675701484386E-4</v>
      </c>
    </row>
    <row r="257" spans="1:10" ht="24" customHeight="1" x14ac:dyDescent="0.2">
      <c r="A257" s="31" t="s">
        <v>594</v>
      </c>
      <c r="B257" s="32"/>
      <c r="C257" s="32"/>
      <c r="D257" s="33" t="s">
        <v>2936</v>
      </c>
      <c r="E257" s="32" t="s">
        <v>2816</v>
      </c>
      <c r="F257" s="34"/>
      <c r="G257" s="35"/>
      <c r="H257" s="35"/>
      <c r="I257" s="36"/>
      <c r="J257" s="37"/>
    </row>
    <row r="258" spans="1:10" ht="24" customHeight="1" x14ac:dyDescent="0.2">
      <c r="A258" s="16" t="s">
        <v>595</v>
      </c>
      <c r="B258" s="17" t="s">
        <v>596</v>
      </c>
      <c r="C258" s="18" t="s">
        <v>22</v>
      </c>
      <c r="D258" s="19" t="s">
        <v>2937</v>
      </c>
      <c r="E258" s="20" t="s">
        <v>43</v>
      </c>
      <c r="F258" s="21">
        <v>7</v>
      </c>
      <c r="G258" s="22">
        <v>40.729999999999997</v>
      </c>
      <c r="H258" s="22">
        <f t="shared" ref="H258:H268" si="40">ROUND(G258 * (1 + 31.29 / 100), 2)</f>
        <v>53.47</v>
      </c>
      <c r="I258" s="22">
        <f t="shared" ref="I258:I268" si="41">ROUND(F258 * H258, 2)</f>
        <v>374.29</v>
      </c>
      <c r="J258" s="23">
        <f t="shared" si="31"/>
        <v>3.7100284644180133E-6</v>
      </c>
    </row>
    <row r="259" spans="1:10" ht="24" customHeight="1" x14ac:dyDescent="0.2">
      <c r="A259" s="16" t="s">
        <v>597</v>
      </c>
      <c r="B259" s="17" t="s">
        <v>598</v>
      </c>
      <c r="C259" s="18" t="s">
        <v>22</v>
      </c>
      <c r="D259" s="19" t="s">
        <v>2938</v>
      </c>
      <c r="E259" s="20" t="s">
        <v>43</v>
      </c>
      <c r="F259" s="21">
        <v>2</v>
      </c>
      <c r="G259" s="22">
        <v>43.47</v>
      </c>
      <c r="H259" s="22">
        <f t="shared" si="40"/>
        <v>57.07</v>
      </c>
      <c r="I259" s="22">
        <f t="shared" si="41"/>
        <v>114.14</v>
      </c>
      <c r="J259" s="23">
        <f t="shared" si="31"/>
        <v>1.1313758019949023E-6</v>
      </c>
    </row>
    <row r="260" spans="1:10" ht="24" customHeight="1" x14ac:dyDescent="0.2">
      <c r="A260" s="16" t="s">
        <v>599</v>
      </c>
      <c r="B260" s="17" t="s">
        <v>600</v>
      </c>
      <c r="C260" s="18" t="s">
        <v>22</v>
      </c>
      <c r="D260" s="19" t="s">
        <v>2939</v>
      </c>
      <c r="E260" s="20" t="s">
        <v>43</v>
      </c>
      <c r="F260" s="21">
        <v>7</v>
      </c>
      <c r="G260" s="22">
        <v>74.48</v>
      </c>
      <c r="H260" s="22">
        <f t="shared" si="40"/>
        <v>97.78</v>
      </c>
      <c r="I260" s="22">
        <f t="shared" si="41"/>
        <v>684.46</v>
      </c>
      <c r="J260" s="23">
        <f t="shared" si="31"/>
        <v>6.7844881849783683E-6</v>
      </c>
    </row>
    <row r="261" spans="1:10" ht="24" customHeight="1" x14ac:dyDescent="0.2">
      <c r="A261" s="16" t="s">
        <v>601</v>
      </c>
      <c r="B261" s="17" t="s">
        <v>602</v>
      </c>
      <c r="C261" s="18" t="s">
        <v>22</v>
      </c>
      <c r="D261" s="19" t="s">
        <v>2940</v>
      </c>
      <c r="E261" s="20" t="s">
        <v>43</v>
      </c>
      <c r="F261" s="21">
        <v>473</v>
      </c>
      <c r="G261" s="22">
        <v>49.03</v>
      </c>
      <c r="H261" s="22">
        <f t="shared" si="40"/>
        <v>64.37</v>
      </c>
      <c r="I261" s="22">
        <f t="shared" si="41"/>
        <v>30447.01</v>
      </c>
      <c r="J261" s="23">
        <f t="shared" ref="J261:J324" si="42">I261 / 100886018.42</f>
        <v>3.0179613069122841E-4</v>
      </c>
    </row>
    <row r="262" spans="1:10" ht="24" customHeight="1" x14ac:dyDescent="0.2">
      <c r="A262" s="16" t="s">
        <v>603</v>
      </c>
      <c r="B262" s="17" t="s">
        <v>604</v>
      </c>
      <c r="C262" s="18" t="s">
        <v>22</v>
      </c>
      <c r="D262" s="19" t="s">
        <v>2941</v>
      </c>
      <c r="E262" s="20" t="s">
        <v>43</v>
      </c>
      <c r="F262" s="21">
        <v>473</v>
      </c>
      <c r="G262" s="22">
        <v>56.03</v>
      </c>
      <c r="H262" s="22">
        <f t="shared" si="40"/>
        <v>73.56</v>
      </c>
      <c r="I262" s="22">
        <f t="shared" si="41"/>
        <v>34793.879999999997</v>
      </c>
      <c r="J262" s="23">
        <f t="shared" si="42"/>
        <v>3.4488307245062551E-4</v>
      </c>
    </row>
    <row r="263" spans="1:10" ht="24" customHeight="1" x14ac:dyDescent="0.2">
      <c r="A263" s="16" t="s">
        <v>605</v>
      </c>
      <c r="B263" s="17" t="s">
        <v>606</v>
      </c>
      <c r="C263" s="18" t="s">
        <v>22</v>
      </c>
      <c r="D263" s="19" t="s">
        <v>2942</v>
      </c>
      <c r="E263" s="20" t="s">
        <v>43</v>
      </c>
      <c r="F263" s="21">
        <v>2622</v>
      </c>
      <c r="G263" s="22">
        <v>204</v>
      </c>
      <c r="H263" s="22">
        <f t="shared" si="40"/>
        <v>267.83</v>
      </c>
      <c r="I263" s="22">
        <f t="shared" si="41"/>
        <v>702250.26</v>
      </c>
      <c r="J263" s="23">
        <f t="shared" si="42"/>
        <v>6.9608283783829401E-3</v>
      </c>
    </row>
    <row r="264" spans="1:10" ht="24" customHeight="1" x14ac:dyDescent="0.2">
      <c r="A264" s="16" t="s">
        <v>607</v>
      </c>
      <c r="B264" s="17" t="s">
        <v>608</v>
      </c>
      <c r="C264" s="18" t="s">
        <v>22</v>
      </c>
      <c r="D264" s="19" t="s">
        <v>2943</v>
      </c>
      <c r="E264" s="20" t="s">
        <v>43</v>
      </c>
      <c r="F264" s="21">
        <v>46</v>
      </c>
      <c r="G264" s="22">
        <v>263.87</v>
      </c>
      <c r="H264" s="22">
        <f t="shared" si="40"/>
        <v>346.43</v>
      </c>
      <c r="I264" s="22">
        <f t="shared" si="41"/>
        <v>15935.78</v>
      </c>
      <c r="J264" s="23">
        <f t="shared" si="42"/>
        <v>1.5795826071416091E-4</v>
      </c>
    </row>
    <row r="265" spans="1:10" ht="26.1" customHeight="1" x14ac:dyDescent="0.2">
      <c r="A265" s="16" t="s">
        <v>609</v>
      </c>
      <c r="B265" s="17" t="s">
        <v>610</v>
      </c>
      <c r="C265" s="18" t="s">
        <v>30</v>
      </c>
      <c r="D265" s="19" t="s">
        <v>611</v>
      </c>
      <c r="E265" s="20" t="s">
        <v>43</v>
      </c>
      <c r="F265" s="21">
        <v>17</v>
      </c>
      <c r="G265" s="22">
        <v>549.1</v>
      </c>
      <c r="H265" s="22">
        <f t="shared" si="40"/>
        <v>720.91</v>
      </c>
      <c r="I265" s="22">
        <f t="shared" si="41"/>
        <v>12255.47</v>
      </c>
      <c r="J265" s="23">
        <f t="shared" si="42"/>
        <v>1.2147837918411132E-4</v>
      </c>
    </row>
    <row r="266" spans="1:10" ht="39" customHeight="1" x14ac:dyDescent="0.2">
      <c r="A266" s="16" t="s">
        <v>612</v>
      </c>
      <c r="B266" s="17" t="s">
        <v>613</v>
      </c>
      <c r="C266" s="18" t="s">
        <v>30</v>
      </c>
      <c r="D266" s="19" t="s">
        <v>614</v>
      </c>
      <c r="E266" s="20" t="s">
        <v>43</v>
      </c>
      <c r="F266" s="21">
        <v>57</v>
      </c>
      <c r="G266" s="22">
        <v>129.16999999999999</v>
      </c>
      <c r="H266" s="22">
        <f t="shared" si="40"/>
        <v>169.59</v>
      </c>
      <c r="I266" s="22">
        <f t="shared" si="41"/>
        <v>9666.6299999999992</v>
      </c>
      <c r="J266" s="23">
        <f t="shared" si="42"/>
        <v>9.5817340711739821E-5</v>
      </c>
    </row>
    <row r="267" spans="1:10" ht="39" customHeight="1" x14ac:dyDescent="0.2">
      <c r="A267" s="16" t="s">
        <v>615</v>
      </c>
      <c r="B267" s="17" t="s">
        <v>616</v>
      </c>
      <c r="C267" s="18" t="s">
        <v>27</v>
      </c>
      <c r="D267" s="19" t="s">
        <v>2944</v>
      </c>
      <c r="E267" s="20" t="s">
        <v>43</v>
      </c>
      <c r="F267" s="21">
        <v>3</v>
      </c>
      <c r="G267" s="22">
        <v>57.19</v>
      </c>
      <c r="H267" s="22">
        <f t="shared" si="40"/>
        <v>75.08</v>
      </c>
      <c r="I267" s="22">
        <f t="shared" si="41"/>
        <v>225.24</v>
      </c>
      <c r="J267" s="23">
        <f t="shared" si="42"/>
        <v>2.232618588061432E-6</v>
      </c>
    </row>
    <row r="268" spans="1:10" ht="24" customHeight="1" x14ac:dyDescent="0.2">
      <c r="A268" s="16" t="s">
        <v>617</v>
      </c>
      <c r="B268" s="17" t="s">
        <v>618</v>
      </c>
      <c r="C268" s="18" t="s">
        <v>22</v>
      </c>
      <c r="D268" s="19" t="s">
        <v>2945</v>
      </c>
      <c r="E268" s="20" t="s">
        <v>43</v>
      </c>
      <c r="F268" s="21">
        <v>46</v>
      </c>
      <c r="G268" s="22">
        <v>169.67</v>
      </c>
      <c r="H268" s="22">
        <f t="shared" si="40"/>
        <v>222.76</v>
      </c>
      <c r="I268" s="22">
        <f t="shared" si="41"/>
        <v>10246.959999999999</v>
      </c>
      <c r="J268" s="23">
        <f t="shared" si="42"/>
        <v>1.0156967397940849E-4</v>
      </c>
    </row>
    <row r="269" spans="1:10" ht="26.1" customHeight="1" x14ac:dyDescent="0.2">
      <c r="A269" s="31" t="s">
        <v>619</v>
      </c>
      <c r="B269" s="32"/>
      <c r="C269" s="32"/>
      <c r="D269" s="33" t="s">
        <v>2946</v>
      </c>
      <c r="E269" s="32" t="s">
        <v>2816</v>
      </c>
      <c r="F269" s="34"/>
      <c r="G269" s="35"/>
      <c r="H269" s="35"/>
      <c r="I269" s="36"/>
      <c r="J269" s="37"/>
    </row>
    <row r="270" spans="1:10" ht="39" customHeight="1" x14ac:dyDescent="0.2">
      <c r="A270" s="16" t="s">
        <v>620</v>
      </c>
      <c r="B270" s="17" t="s">
        <v>621</v>
      </c>
      <c r="C270" s="18" t="s">
        <v>30</v>
      </c>
      <c r="D270" s="19" t="s">
        <v>622</v>
      </c>
      <c r="E270" s="20" t="s">
        <v>43</v>
      </c>
      <c r="F270" s="21">
        <v>526</v>
      </c>
      <c r="G270" s="22">
        <v>34.22</v>
      </c>
      <c r="H270" s="22">
        <f t="shared" ref="H270:H289" si="43">ROUND(G270 * (1 + 31.29 / 100), 2)</f>
        <v>44.93</v>
      </c>
      <c r="I270" s="22">
        <f t="shared" ref="I270:I289" si="44">ROUND(F270 * H270, 2)</f>
        <v>23633.18</v>
      </c>
      <c r="J270" s="23">
        <f t="shared" si="42"/>
        <v>2.3425624650595661E-4</v>
      </c>
    </row>
    <row r="271" spans="1:10" ht="39" customHeight="1" x14ac:dyDescent="0.2">
      <c r="A271" s="16" t="s">
        <v>623</v>
      </c>
      <c r="B271" s="17" t="s">
        <v>624</v>
      </c>
      <c r="C271" s="18" t="s">
        <v>30</v>
      </c>
      <c r="D271" s="19" t="s">
        <v>625</v>
      </c>
      <c r="E271" s="20" t="s">
        <v>43</v>
      </c>
      <c r="F271" s="21">
        <v>827</v>
      </c>
      <c r="G271" s="22">
        <v>54.76</v>
      </c>
      <c r="H271" s="22">
        <f t="shared" si="43"/>
        <v>71.89</v>
      </c>
      <c r="I271" s="22">
        <f t="shared" si="44"/>
        <v>59453.03</v>
      </c>
      <c r="J271" s="23">
        <f t="shared" si="42"/>
        <v>5.893089144671193E-4</v>
      </c>
    </row>
    <row r="272" spans="1:10" ht="26.1" customHeight="1" x14ac:dyDescent="0.2">
      <c r="A272" s="16" t="s">
        <v>626</v>
      </c>
      <c r="B272" s="17" t="s">
        <v>627</v>
      </c>
      <c r="C272" s="18" t="s">
        <v>27</v>
      </c>
      <c r="D272" s="19" t="s">
        <v>2947</v>
      </c>
      <c r="E272" s="20" t="s">
        <v>43</v>
      </c>
      <c r="F272" s="21">
        <v>16</v>
      </c>
      <c r="G272" s="22">
        <v>3.94</v>
      </c>
      <c r="H272" s="22">
        <f t="shared" si="43"/>
        <v>5.17</v>
      </c>
      <c r="I272" s="22">
        <f t="shared" si="44"/>
        <v>82.72</v>
      </c>
      <c r="J272" s="23">
        <f t="shared" si="42"/>
        <v>8.199352228930991E-7</v>
      </c>
    </row>
    <row r="273" spans="1:10" ht="24" customHeight="1" x14ac:dyDescent="0.2">
      <c r="A273" s="16" t="s">
        <v>628</v>
      </c>
      <c r="B273" s="17" t="s">
        <v>629</v>
      </c>
      <c r="C273" s="18" t="s">
        <v>27</v>
      </c>
      <c r="D273" s="19" t="s">
        <v>2948</v>
      </c>
      <c r="E273" s="20" t="s">
        <v>43</v>
      </c>
      <c r="F273" s="21">
        <v>4</v>
      </c>
      <c r="G273" s="22">
        <v>3.49</v>
      </c>
      <c r="H273" s="22">
        <f t="shared" si="43"/>
        <v>4.58</v>
      </c>
      <c r="I273" s="22">
        <f t="shared" si="44"/>
        <v>18.32</v>
      </c>
      <c r="J273" s="23">
        <f t="shared" si="42"/>
        <v>1.8159106967361673E-7</v>
      </c>
    </row>
    <row r="274" spans="1:10" ht="39" customHeight="1" x14ac:dyDescent="0.2">
      <c r="A274" s="16" t="s">
        <v>630</v>
      </c>
      <c r="B274" s="17" t="s">
        <v>631</v>
      </c>
      <c r="C274" s="18" t="s">
        <v>30</v>
      </c>
      <c r="D274" s="19" t="s">
        <v>632</v>
      </c>
      <c r="E274" s="20" t="s">
        <v>43</v>
      </c>
      <c r="F274" s="21">
        <v>154</v>
      </c>
      <c r="G274" s="22">
        <v>18.399999999999999</v>
      </c>
      <c r="H274" s="22">
        <f t="shared" si="43"/>
        <v>24.16</v>
      </c>
      <c r="I274" s="22">
        <f t="shared" si="44"/>
        <v>3720.64</v>
      </c>
      <c r="J274" s="23">
        <f t="shared" si="42"/>
        <v>3.6879639599915136E-5</v>
      </c>
    </row>
    <row r="275" spans="1:10" ht="39" customHeight="1" x14ac:dyDescent="0.2">
      <c r="A275" s="16" t="s">
        <v>633</v>
      </c>
      <c r="B275" s="17" t="s">
        <v>634</v>
      </c>
      <c r="C275" s="18" t="s">
        <v>30</v>
      </c>
      <c r="D275" s="19" t="s">
        <v>635</v>
      </c>
      <c r="E275" s="20" t="s">
        <v>43</v>
      </c>
      <c r="F275" s="21">
        <v>58</v>
      </c>
      <c r="G275" s="22">
        <v>44.84</v>
      </c>
      <c r="H275" s="22">
        <f t="shared" si="43"/>
        <v>58.87</v>
      </c>
      <c r="I275" s="22">
        <f t="shared" si="44"/>
        <v>3414.46</v>
      </c>
      <c r="J275" s="23">
        <f t="shared" si="42"/>
        <v>3.3844729462760775E-5</v>
      </c>
    </row>
    <row r="276" spans="1:10" ht="39" customHeight="1" x14ac:dyDescent="0.2">
      <c r="A276" s="16" t="s">
        <v>636</v>
      </c>
      <c r="B276" s="17" t="s">
        <v>637</v>
      </c>
      <c r="C276" s="18" t="s">
        <v>30</v>
      </c>
      <c r="D276" s="19" t="s">
        <v>638</v>
      </c>
      <c r="E276" s="20" t="s">
        <v>43</v>
      </c>
      <c r="F276" s="21">
        <v>106</v>
      </c>
      <c r="G276" s="22">
        <v>60.42</v>
      </c>
      <c r="H276" s="22">
        <f t="shared" si="43"/>
        <v>79.33</v>
      </c>
      <c r="I276" s="22">
        <f t="shared" si="44"/>
        <v>8408.98</v>
      </c>
      <c r="J276" s="23">
        <f t="shared" si="42"/>
        <v>8.3351292197819294E-5</v>
      </c>
    </row>
    <row r="277" spans="1:10" ht="39" customHeight="1" x14ac:dyDescent="0.2">
      <c r="A277" s="16" t="s">
        <v>639</v>
      </c>
      <c r="B277" s="17" t="s">
        <v>640</v>
      </c>
      <c r="C277" s="18" t="s">
        <v>30</v>
      </c>
      <c r="D277" s="19" t="s">
        <v>641</v>
      </c>
      <c r="E277" s="20" t="s">
        <v>43</v>
      </c>
      <c r="F277" s="21">
        <v>22</v>
      </c>
      <c r="G277" s="22">
        <v>35.51</v>
      </c>
      <c r="H277" s="22">
        <f t="shared" si="43"/>
        <v>46.62</v>
      </c>
      <c r="I277" s="22">
        <f t="shared" si="44"/>
        <v>1025.6400000000001</v>
      </c>
      <c r="J277" s="23">
        <f t="shared" si="42"/>
        <v>1.0166324492360713E-5</v>
      </c>
    </row>
    <row r="278" spans="1:10" ht="39" customHeight="1" x14ac:dyDescent="0.2">
      <c r="A278" s="16" t="s">
        <v>642</v>
      </c>
      <c r="B278" s="17" t="s">
        <v>643</v>
      </c>
      <c r="C278" s="18" t="s">
        <v>30</v>
      </c>
      <c r="D278" s="19" t="s">
        <v>644</v>
      </c>
      <c r="E278" s="20" t="s">
        <v>43</v>
      </c>
      <c r="F278" s="21">
        <v>27</v>
      </c>
      <c r="G278" s="22">
        <v>57.34</v>
      </c>
      <c r="H278" s="22">
        <f t="shared" si="43"/>
        <v>75.28</v>
      </c>
      <c r="I278" s="22">
        <f t="shared" si="44"/>
        <v>2032.56</v>
      </c>
      <c r="J278" s="23">
        <f t="shared" si="42"/>
        <v>2.0147093044530917E-5</v>
      </c>
    </row>
    <row r="279" spans="1:10" ht="39" customHeight="1" x14ac:dyDescent="0.2">
      <c r="A279" s="16" t="s">
        <v>645</v>
      </c>
      <c r="B279" s="17" t="s">
        <v>646</v>
      </c>
      <c r="C279" s="18" t="s">
        <v>30</v>
      </c>
      <c r="D279" s="19" t="s">
        <v>647</v>
      </c>
      <c r="E279" s="20" t="s">
        <v>43</v>
      </c>
      <c r="F279" s="21">
        <v>6</v>
      </c>
      <c r="G279" s="22">
        <v>49.75</v>
      </c>
      <c r="H279" s="22">
        <f t="shared" si="43"/>
        <v>65.319999999999993</v>
      </c>
      <c r="I279" s="22">
        <f t="shared" si="44"/>
        <v>391.92</v>
      </c>
      <c r="J279" s="23">
        <f t="shared" si="42"/>
        <v>3.884780132449993E-6</v>
      </c>
    </row>
    <row r="280" spans="1:10" ht="26.1" customHeight="1" x14ac:dyDescent="0.2">
      <c r="A280" s="16" t="s">
        <v>648</v>
      </c>
      <c r="B280" s="17" t="s">
        <v>649</v>
      </c>
      <c r="C280" s="18" t="s">
        <v>30</v>
      </c>
      <c r="D280" s="19" t="s">
        <v>650</v>
      </c>
      <c r="E280" s="20" t="s">
        <v>43</v>
      </c>
      <c r="F280" s="21">
        <v>25</v>
      </c>
      <c r="G280" s="22">
        <v>110.1</v>
      </c>
      <c r="H280" s="22">
        <f t="shared" si="43"/>
        <v>144.55000000000001</v>
      </c>
      <c r="I280" s="22">
        <f t="shared" si="44"/>
        <v>3613.75</v>
      </c>
      <c r="J280" s="23">
        <f t="shared" si="42"/>
        <v>3.5820127076038886E-5</v>
      </c>
    </row>
    <row r="281" spans="1:10" ht="26.1" customHeight="1" x14ac:dyDescent="0.2">
      <c r="A281" s="16" t="s">
        <v>651</v>
      </c>
      <c r="B281" s="17" t="s">
        <v>652</v>
      </c>
      <c r="C281" s="18" t="s">
        <v>27</v>
      </c>
      <c r="D281" s="19" t="s">
        <v>2949</v>
      </c>
      <c r="E281" s="20" t="s">
        <v>43</v>
      </c>
      <c r="F281" s="21">
        <v>4</v>
      </c>
      <c r="G281" s="22">
        <v>69.88</v>
      </c>
      <c r="H281" s="22">
        <f t="shared" si="43"/>
        <v>91.75</v>
      </c>
      <c r="I281" s="22">
        <f t="shared" si="44"/>
        <v>367</v>
      </c>
      <c r="J281" s="23">
        <f t="shared" si="42"/>
        <v>3.6377686992476714E-6</v>
      </c>
    </row>
    <row r="282" spans="1:10" ht="26.1" customHeight="1" x14ac:dyDescent="0.2">
      <c r="A282" s="16" t="s">
        <v>653</v>
      </c>
      <c r="B282" s="17" t="s">
        <v>654</v>
      </c>
      <c r="C282" s="18" t="s">
        <v>27</v>
      </c>
      <c r="D282" s="19" t="s">
        <v>2950</v>
      </c>
      <c r="E282" s="20" t="s">
        <v>43</v>
      </c>
      <c r="F282" s="21">
        <v>1</v>
      </c>
      <c r="G282" s="22">
        <v>92</v>
      </c>
      <c r="H282" s="22">
        <f t="shared" si="43"/>
        <v>120.79</v>
      </c>
      <c r="I282" s="22">
        <f t="shared" si="44"/>
        <v>120.79</v>
      </c>
      <c r="J282" s="23">
        <f t="shared" si="42"/>
        <v>1.1972917743382185E-6</v>
      </c>
    </row>
    <row r="283" spans="1:10" ht="51.95" customHeight="1" x14ac:dyDescent="0.2">
      <c r="A283" s="16" t="s">
        <v>655</v>
      </c>
      <c r="B283" s="17" t="s">
        <v>656</v>
      </c>
      <c r="C283" s="18" t="s">
        <v>30</v>
      </c>
      <c r="D283" s="19" t="s">
        <v>657</v>
      </c>
      <c r="E283" s="20" t="s">
        <v>43</v>
      </c>
      <c r="F283" s="21">
        <v>1</v>
      </c>
      <c r="G283" s="22">
        <v>738.05</v>
      </c>
      <c r="H283" s="22">
        <f t="shared" si="43"/>
        <v>968.99</v>
      </c>
      <c r="I283" s="22">
        <f t="shared" si="44"/>
        <v>968.99</v>
      </c>
      <c r="J283" s="23">
        <f t="shared" si="42"/>
        <v>9.6047997054059965E-6</v>
      </c>
    </row>
    <row r="284" spans="1:10" ht="51.95" customHeight="1" x14ac:dyDescent="0.2">
      <c r="A284" s="16" t="s">
        <v>658</v>
      </c>
      <c r="B284" s="17" t="s">
        <v>659</v>
      </c>
      <c r="C284" s="18" t="s">
        <v>30</v>
      </c>
      <c r="D284" s="19" t="s">
        <v>660</v>
      </c>
      <c r="E284" s="20" t="s">
        <v>43</v>
      </c>
      <c r="F284" s="21">
        <v>32</v>
      </c>
      <c r="G284" s="22">
        <v>849.08</v>
      </c>
      <c r="H284" s="22">
        <f t="shared" si="43"/>
        <v>1114.76</v>
      </c>
      <c r="I284" s="22">
        <f t="shared" si="44"/>
        <v>35672.32</v>
      </c>
      <c r="J284" s="23">
        <f t="shared" si="42"/>
        <v>3.5359032459277023E-4</v>
      </c>
    </row>
    <row r="285" spans="1:10" ht="51.95" customHeight="1" x14ac:dyDescent="0.2">
      <c r="A285" s="16" t="s">
        <v>661</v>
      </c>
      <c r="B285" s="17" t="s">
        <v>662</v>
      </c>
      <c r="C285" s="18" t="s">
        <v>30</v>
      </c>
      <c r="D285" s="19" t="s">
        <v>663</v>
      </c>
      <c r="E285" s="20" t="s">
        <v>43</v>
      </c>
      <c r="F285" s="21">
        <v>6</v>
      </c>
      <c r="G285" s="22">
        <v>1226.55</v>
      </c>
      <c r="H285" s="22">
        <f t="shared" si="43"/>
        <v>1610.34</v>
      </c>
      <c r="I285" s="22">
        <f t="shared" si="44"/>
        <v>9662.0400000000009</v>
      </c>
      <c r="J285" s="23">
        <f t="shared" si="42"/>
        <v>9.5771843822558501E-5</v>
      </c>
    </row>
    <row r="286" spans="1:10" ht="39" customHeight="1" x14ac:dyDescent="0.2">
      <c r="A286" s="16" t="s">
        <v>664</v>
      </c>
      <c r="B286" s="17" t="s">
        <v>665</v>
      </c>
      <c r="C286" s="18" t="s">
        <v>22</v>
      </c>
      <c r="D286" s="19" t="s">
        <v>2951</v>
      </c>
      <c r="E286" s="20" t="s">
        <v>43</v>
      </c>
      <c r="F286" s="21">
        <v>1</v>
      </c>
      <c r="G286" s="22">
        <v>1771.4</v>
      </c>
      <c r="H286" s="22">
        <f t="shared" si="43"/>
        <v>2325.67</v>
      </c>
      <c r="I286" s="22">
        <f t="shared" si="44"/>
        <v>2325.67</v>
      </c>
      <c r="J286" s="23">
        <f t="shared" si="42"/>
        <v>2.3052451037545863E-5</v>
      </c>
    </row>
    <row r="287" spans="1:10" ht="39" customHeight="1" x14ac:dyDescent="0.2">
      <c r="A287" s="16" t="s">
        <v>666</v>
      </c>
      <c r="B287" s="17" t="s">
        <v>667</v>
      </c>
      <c r="C287" s="18" t="s">
        <v>22</v>
      </c>
      <c r="D287" s="19" t="s">
        <v>2952</v>
      </c>
      <c r="E287" s="20" t="s">
        <v>43</v>
      </c>
      <c r="F287" s="21">
        <v>6</v>
      </c>
      <c r="G287" s="22">
        <v>1431.39</v>
      </c>
      <c r="H287" s="22">
        <f t="shared" si="43"/>
        <v>1879.27</v>
      </c>
      <c r="I287" s="22">
        <f t="shared" si="44"/>
        <v>11275.62</v>
      </c>
      <c r="J287" s="23">
        <f t="shared" si="42"/>
        <v>1.1176593324417175E-4</v>
      </c>
    </row>
    <row r="288" spans="1:10" ht="39" customHeight="1" x14ac:dyDescent="0.2">
      <c r="A288" s="16" t="s">
        <v>668</v>
      </c>
      <c r="B288" s="17" t="s">
        <v>669</v>
      </c>
      <c r="C288" s="18" t="s">
        <v>22</v>
      </c>
      <c r="D288" s="19" t="s">
        <v>2953</v>
      </c>
      <c r="E288" s="20" t="s">
        <v>43</v>
      </c>
      <c r="F288" s="21">
        <v>5</v>
      </c>
      <c r="G288" s="22">
        <v>1734.39</v>
      </c>
      <c r="H288" s="22">
        <f t="shared" si="43"/>
        <v>2277.08</v>
      </c>
      <c r="I288" s="22">
        <f t="shared" si="44"/>
        <v>11385.4</v>
      </c>
      <c r="J288" s="23">
        <f t="shared" si="42"/>
        <v>1.1285409195753252E-4</v>
      </c>
    </row>
    <row r="289" spans="1:10" ht="39" customHeight="1" x14ac:dyDescent="0.2">
      <c r="A289" s="16" t="s">
        <v>670</v>
      </c>
      <c r="B289" s="17" t="s">
        <v>671</v>
      </c>
      <c r="C289" s="18" t="s">
        <v>22</v>
      </c>
      <c r="D289" s="19" t="s">
        <v>2954</v>
      </c>
      <c r="E289" s="20" t="s">
        <v>43</v>
      </c>
      <c r="F289" s="21">
        <v>1</v>
      </c>
      <c r="G289" s="22">
        <v>3954.39</v>
      </c>
      <c r="H289" s="22">
        <f t="shared" si="43"/>
        <v>5191.72</v>
      </c>
      <c r="I289" s="22">
        <f t="shared" si="44"/>
        <v>5191.72</v>
      </c>
      <c r="J289" s="23">
        <f t="shared" si="42"/>
        <v>5.1461243899885884E-5</v>
      </c>
    </row>
    <row r="290" spans="1:10" ht="24" customHeight="1" x14ac:dyDescent="0.2">
      <c r="A290" s="31" t="s">
        <v>672</v>
      </c>
      <c r="B290" s="32"/>
      <c r="C290" s="32"/>
      <c r="D290" s="33" t="s">
        <v>2895</v>
      </c>
      <c r="E290" s="32" t="s">
        <v>2816</v>
      </c>
      <c r="F290" s="34"/>
      <c r="G290" s="35"/>
      <c r="H290" s="35"/>
      <c r="I290" s="36"/>
      <c r="J290" s="37"/>
    </row>
    <row r="291" spans="1:10" ht="26.1" customHeight="1" x14ac:dyDescent="0.2">
      <c r="A291" s="38" t="s">
        <v>673</v>
      </c>
      <c r="B291" s="39" t="s">
        <v>434</v>
      </c>
      <c r="C291" s="40" t="s">
        <v>30</v>
      </c>
      <c r="D291" s="41" t="s">
        <v>435</v>
      </c>
      <c r="E291" s="42" t="s">
        <v>43</v>
      </c>
      <c r="F291" s="43">
        <v>208</v>
      </c>
      <c r="G291" s="44">
        <v>120.88</v>
      </c>
      <c r="H291" s="44">
        <f t="shared" ref="H291:H313" si="45">ROUND(G291 * (1 + 31.29 / 100), 2)</f>
        <v>158.69999999999999</v>
      </c>
      <c r="I291" s="44">
        <f t="shared" ref="I291:I313" si="46">ROUND(F291 * H291, 2)</f>
        <v>33009.599999999999</v>
      </c>
      <c r="J291" s="45">
        <f t="shared" si="42"/>
        <v>3.2719697453592893E-4</v>
      </c>
    </row>
    <row r="292" spans="1:10" ht="26.1" customHeight="1" x14ac:dyDescent="0.2">
      <c r="A292" s="16" t="s">
        <v>674</v>
      </c>
      <c r="B292" s="17" t="s">
        <v>675</v>
      </c>
      <c r="C292" s="18" t="s">
        <v>30</v>
      </c>
      <c r="D292" s="19" t="s">
        <v>676</v>
      </c>
      <c r="E292" s="20" t="s">
        <v>43</v>
      </c>
      <c r="F292" s="21">
        <v>4</v>
      </c>
      <c r="G292" s="22">
        <v>81.849999999999994</v>
      </c>
      <c r="H292" s="22">
        <f t="shared" si="45"/>
        <v>107.46</v>
      </c>
      <c r="I292" s="22">
        <f t="shared" si="46"/>
        <v>429.84</v>
      </c>
      <c r="J292" s="23">
        <f t="shared" si="42"/>
        <v>4.2606498574512774E-6</v>
      </c>
    </row>
    <row r="293" spans="1:10" ht="26.1" customHeight="1" x14ac:dyDescent="0.2">
      <c r="A293" s="16" t="s">
        <v>677</v>
      </c>
      <c r="B293" s="17" t="s">
        <v>678</v>
      </c>
      <c r="C293" s="18" t="s">
        <v>30</v>
      </c>
      <c r="D293" s="19" t="s">
        <v>679</v>
      </c>
      <c r="E293" s="20" t="s">
        <v>43</v>
      </c>
      <c r="F293" s="21">
        <v>2</v>
      </c>
      <c r="G293" s="22">
        <v>87.11</v>
      </c>
      <c r="H293" s="22">
        <f t="shared" si="45"/>
        <v>114.37</v>
      </c>
      <c r="I293" s="22">
        <f t="shared" si="46"/>
        <v>228.74</v>
      </c>
      <c r="J293" s="23">
        <f t="shared" si="42"/>
        <v>2.26731120508423E-6</v>
      </c>
    </row>
    <row r="294" spans="1:10" ht="26.1" customHeight="1" x14ac:dyDescent="0.2">
      <c r="A294" s="16" t="s">
        <v>680</v>
      </c>
      <c r="B294" s="17" t="s">
        <v>437</v>
      </c>
      <c r="C294" s="18" t="s">
        <v>30</v>
      </c>
      <c r="D294" s="19" t="s">
        <v>438</v>
      </c>
      <c r="E294" s="20" t="s">
        <v>43</v>
      </c>
      <c r="F294" s="21">
        <v>5</v>
      </c>
      <c r="G294" s="22">
        <v>87.11</v>
      </c>
      <c r="H294" s="22">
        <f t="shared" si="45"/>
        <v>114.37</v>
      </c>
      <c r="I294" s="22">
        <f t="shared" si="46"/>
        <v>571.85</v>
      </c>
      <c r="J294" s="23">
        <f t="shared" si="42"/>
        <v>5.6682780127105741E-6</v>
      </c>
    </row>
    <row r="295" spans="1:10" ht="26.1" customHeight="1" x14ac:dyDescent="0.2">
      <c r="A295" s="16" t="s">
        <v>681</v>
      </c>
      <c r="B295" s="17" t="s">
        <v>682</v>
      </c>
      <c r="C295" s="18" t="s">
        <v>30</v>
      </c>
      <c r="D295" s="19" t="s">
        <v>683</v>
      </c>
      <c r="E295" s="20" t="s">
        <v>43</v>
      </c>
      <c r="F295" s="21">
        <v>7</v>
      </c>
      <c r="G295" s="22">
        <v>91.37</v>
      </c>
      <c r="H295" s="22">
        <f t="shared" si="45"/>
        <v>119.96</v>
      </c>
      <c r="I295" s="22">
        <f t="shared" si="46"/>
        <v>839.72</v>
      </c>
      <c r="J295" s="23">
        <f t="shared" si="42"/>
        <v>8.3234526761096856E-6</v>
      </c>
    </row>
    <row r="296" spans="1:10" ht="26.1" customHeight="1" x14ac:dyDescent="0.2">
      <c r="A296" s="16" t="s">
        <v>684</v>
      </c>
      <c r="B296" s="17" t="s">
        <v>685</v>
      </c>
      <c r="C296" s="18" t="s">
        <v>30</v>
      </c>
      <c r="D296" s="19" t="s">
        <v>686</v>
      </c>
      <c r="E296" s="20" t="s">
        <v>43</v>
      </c>
      <c r="F296" s="21">
        <v>56</v>
      </c>
      <c r="G296" s="22">
        <v>97.81</v>
      </c>
      <c r="H296" s="22">
        <f t="shared" si="45"/>
        <v>128.41</v>
      </c>
      <c r="I296" s="22">
        <f t="shared" si="46"/>
        <v>7190.96</v>
      </c>
      <c r="J296" s="23">
        <f t="shared" si="42"/>
        <v>7.1278063230359768E-5</v>
      </c>
    </row>
    <row r="297" spans="1:10" ht="26.1" customHeight="1" x14ac:dyDescent="0.2">
      <c r="A297" s="16" t="s">
        <v>687</v>
      </c>
      <c r="B297" s="17" t="s">
        <v>688</v>
      </c>
      <c r="C297" s="18" t="s">
        <v>30</v>
      </c>
      <c r="D297" s="19" t="s">
        <v>689</v>
      </c>
      <c r="E297" s="20" t="s">
        <v>43</v>
      </c>
      <c r="F297" s="21">
        <v>6</v>
      </c>
      <c r="G297" s="22">
        <v>106.28</v>
      </c>
      <c r="H297" s="22">
        <f t="shared" si="45"/>
        <v>139.54</v>
      </c>
      <c r="I297" s="22">
        <f t="shared" si="46"/>
        <v>837.24</v>
      </c>
      <c r="J297" s="23">
        <f t="shared" si="42"/>
        <v>8.29887047890496E-6</v>
      </c>
    </row>
    <row r="298" spans="1:10" ht="26.1" customHeight="1" x14ac:dyDescent="0.2">
      <c r="A298" s="16" t="s">
        <v>690</v>
      </c>
      <c r="B298" s="17" t="s">
        <v>691</v>
      </c>
      <c r="C298" s="18" t="s">
        <v>27</v>
      </c>
      <c r="D298" s="19" t="s">
        <v>2955</v>
      </c>
      <c r="E298" s="20" t="s">
        <v>43</v>
      </c>
      <c r="F298" s="21">
        <v>6</v>
      </c>
      <c r="G298" s="22">
        <v>133.43</v>
      </c>
      <c r="H298" s="22">
        <f t="shared" si="45"/>
        <v>175.18</v>
      </c>
      <c r="I298" s="22">
        <f t="shared" si="46"/>
        <v>1051.08</v>
      </c>
      <c r="J298" s="23">
        <f t="shared" si="42"/>
        <v>1.0418490257234991E-5</v>
      </c>
    </row>
    <row r="299" spans="1:10" ht="26.1" customHeight="1" x14ac:dyDescent="0.2">
      <c r="A299" s="16" t="s">
        <v>692</v>
      </c>
      <c r="B299" s="17" t="s">
        <v>693</v>
      </c>
      <c r="C299" s="18" t="s">
        <v>27</v>
      </c>
      <c r="D299" s="19" t="s">
        <v>2956</v>
      </c>
      <c r="E299" s="20" t="s">
        <v>43</v>
      </c>
      <c r="F299" s="21">
        <v>5</v>
      </c>
      <c r="G299" s="22">
        <v>135.33000000000001</v>
      </c>
      <c r="H299" s="22">
        <f t="shared" si="45"/>
        <v>177.67</v>
      </c>
      <c r="I299" s="22">
        <f t="shared" si="46"/>
        <v>888.35</v>
      </c>
      <c r="J299" s="23">
        <f t="shared" si="42"/>
        <v>8.8054818092007326E-6</v>
      </c>
    </row>
    <row r="300" spans="1:10" ht="26.1" customHeight="1" x14ac:dyDescent="0.2">
      <c r="A300" s="16" t="s">
        <v>694</v>
      </c>
      <c r="B300" s="17" t="s">
        <v>695</v>
      </c>
      <c r="C300" s="18" t="s">
        <v>27</v>
      </c>
      <c r="D300" s="19" t="s">
        <v>2957</v>
      </c>
      <c r="E300" s="20" t="s">
        <v>43</v>
      </c>
      <c r="F300" s="21">
        <v>3</v>
      </c>
      <c r="G300" s="22">
        <v>527.86</v>
      </c>
      <c r="H300" s="22">
        <f t="shared" si="45"/>
        <v>693.03</v>
      </c>
      <c r="I300" s="22">
        <f t="shared" si="46"/>
        <v>2079.09</v>
      </c>
      <c r="J300" s="23">
        <f t="shared" si="42"/>
        <v>2.0608306607408286E-5</v>
      </c>
    </row>
    <row r="301" spans="1:10" ht="26.1" customHeight="1" x14ac:dyDescent="0.2">
      <c r="A301" s="16" t="s">
        <v>696</v>
      </c>
      <c r="B301" s="17" t="s">
        <v>697</v>
      </c>
      <c r="C301" s="18" t="s">
        <v>22</v>
      </c>
      <c r="D301" s="19" t="s">
        <v>2958</v>
      </c>
      <c r="E301" s="20" t="s">
        <v>43</v>
      </c>
      <c r="F301" s="21">
        <v>2</v>
      </c>
      <c r="G301" s="22">
        <v>269.18</v>
      </c>
      <c r="H301" s="22">
        <f t="shared" si="45"/>
        <v>353.41</v>
      </c>
      <c r="I301" s="22">
        <f t="shared" si="46"/>
        <v>706.82</v>
      </c>
      <c r="J301" s="23">
        <f t="shared" si="42"/>
        <v>7.0061244468725859E-6</v>
      </c>
    </row>
    <row r="302" spans="1:10" ht="26.1" customHeight="1" x14ac:dyDescent="0.2">
      <c r="A302" s="16" t="s">
        <v>698</v>
      </c>
      <c r="B302" s="17" t="s">
        <v>699</v>
      </c>
      <c r="C302" s="18" t="s">
        <v>27</v>
      </c>
      <c r="D302" s="19" t="s">
        <v>2959</v>
      </c>
      <c r="E302" s="20" t="s">
        <v>43</v>
      </c>
      <c r="F302" s="21">
        <v>4</v>
      </c>
      <c r="G302" s="22">
        <v>479.11</v>
      </c>
      <c r="H302" s="22">
        <f t="shared" si="45"/>
        <v>629.02</v>
      </c>
      <c r="I302" s="22">
        <f t="shared" si="46"/>
        <v>2516.08</v>
      </c>
      <c r="J302" s="23">
        <f t="shared" si="42"/>
        <v>2.4939828525348992E-5</v>
      </c>
    </row>
    <row r="303" spans="1:10" ht="26.1" customHeight="1" x14ac:dyDescent="0.2">
      <c r="A303" s="16" t="s">
        <v>700</v>
      </c>
      <c r="B303" s="17" t="s">
        <v>701</v>
      </c>
      <c r="C303" s="18" t="s">
        <v>27</v>
      </c>
      <c r="D303" s="19" t="s">
        <v>2960</v>
      </c>
      <c r="E303" s="20" t="s">
        <v>43</v>
      </c>
      <c r="F303" s="21">
        <v>1</v>
      </c>
      <c r="G303" s="22">
        <v>1629.63</v>
      </c>
      <c r="H303" s="22">
        <f t="shared" si="45"/>
        <v>2139.54</v>
      </c>
      <c r="I303" s="22">
        <f t="shared" si="46"/>
        <v>2139.54</v>
      </c>
      <c r="J303" s="23">
        <f t="shared" si="42"/>
        <v>2.1207497664273468E-5</v>
      </c>
    </row>
    <row r="304" spans="1:10" ht="26.1" customHeight="1" x14ac:dyDescent="0.2">
      <c r="A304" s="16" t="s">
        <v>702</v>
      </c>
      <c r="B304" s="17" t="s">
        <v>703</v>
      </c>
      <c r="C304" s="18" t="s">
        <v>27</v>
      </c>
      <c r="D304" s="19" t="s">
        <v>2961</v>
      </c>
      <c r="E304" s="20" t="s">
        <v>43</v>
      </c>
      <c r="F304" s="21">
        <v>1</v>
      </c>
      <c r="G304" s="22">
        <v>722.05</v>
      </c>
      <c r="H304" s="22">
        <f t="shared" si="45"/>
        <v>947.98</v>
      </c>
      <c r="I304" s="22">
        <f t="shared" si="46"/>
        <v>947.98</v>
      </c>
      <c r="J304" s="23">
        <f t="shared" si="42"/>
        <v>9.3965448815062879E-6</v>
      </c>
    </row>
    <row r="305" spans="1:10" ht="26.1" customHeight="1" x14ac:dyDescent="0.2">
      <c r="A305" s="16" t="s">
        <v>704</v>
      </c>
      <c r="B305" s="17" t="s">
        <v>705</v>
      </c>
      <c r="C305" s="18" t="s">
        <v>27</v>
      </c>
      <c r="D305" s="19" t="s">
        <v>2962</v>
      </c>
      <c r="E305" s="20" t="s">
        <v>43</v>
      </c>
      <c r="F305" s="21">
        <v>6</v>
      </c>
      <c r="G305" s="22">
        <v>1497.56</v>
      </c>
      <c r="H305" s="22">
        <f t="shared" si="45"/>
        <v>1966.15</v>
      </c>
      <c r="I305" s="22">
        <f t="shared" si="46"/>
        <v>11796.9</v>
      </c>
      <c r="J305" s="23">
        <f t="shared" si="42"/>
        <v>1.1693295250178434E-4</v>
      </c>
    </row>
    <row r="306" spans="1:10" ht="26.1" customHeight="1" x14ac:dyDescent="0.2">
      <c r="A306" s="16" t="s">
        <v>706</v>
      </c>
      <c r="B306" s="17" t="s">
        <v>707</v>
      </c>
      <c r="C306" s="18" t="s">
        <v>27</v>
      </c>
      <c r="D306" s="19" t="s">
        <v>2963</v>
      </c>
      <c r="E306" s="20" t="s">
        <v>43</v>
      </c>
      <c r="F306" s="21">
        <v>1</v>
      </c>
      <c r="G306" s="22">
        <v>776.86</v>
      </c>
      <c r="H306" s="22">
        <f t="shared" si="45"/>
        <v>1019.94</v>
      </c>
      <c r="I306" s="22">
        <f t="shared" si="46"/>
        <v>1019.94</v>
      </c>
      <c r="J306" s="23">
        <f t="shared" si="42"/>
        <v>1.0109825087495013E-5</v>
      </c>
    </row>
    <row r="307" spans="1:10" ht="26.1" customHeight="1" x14ac:dyDescent="0.2">
      <c r="A307" s="16" t="s">
        <v>708</v>
      </c>
      <c r="B307" s="17" t="s">
        <v>709</v>
      </c>
      <c r="C307" s="18" t="s">
        <v>27</v>
      </c>
      <c r="D307" s="19" t="s">
        <v>2964</v>
      </c>
      <c r="E307" s="20" t="s">
        <v>43</v>
      </c>
      <c r="F307" s="21">
        <v>1</v>
      </c>
      <c r="G307" s="22">
        <v>1743.25</v>
      </c>
      <c r="H307" s="22">
        <f t="shared" si="45"/>
        <v>2288.71</v>
      </c>
      <c r="I307" s="22">
        <f t="shared" si="46"/>
        <v>2288.71</v>
      </c>
      <c r="J307" s="23">
        <f t="shared" si="42"/>
        <v>2.2686097001785116E-5</v>
      </c>
    </row>
    <row r="308" spans="1:10" ht="26.1" customHeight="1" x14ac:dyDescent="0.2">
      <c r="A308" s="16" t="s">
        <v>710</v>
      </c>
      <c r="B308" s="17" t="s">
        <v>711</v>
      </c>
      <c r="C308" s="18" t="s">
        <v>27</v>
      </c>
      <c r="D308" s="19" t="s">
        <v>2965</v>
      </c>
      <c r="E308" s="20" t="s">
        <v>43</v>
      </c>
      <c r="F308" s="21">
        <v>1</v>
      </c>
      <c r="G308" s="22">
        <v>3138.8</v>
      </c>
      <c r="H308" s="22">
        <f t="shared" si="45"/>
        <v>4120.93</v>
      </c>
      <c r="I308" s="22">
        <f t="shared" si="46"/>
        <v>4120.93</v>
      </c>
      <c r="J308" s="23">
        <f t="shared" si="42"/>
        <v>4.0847384647931078E-5</v>
      </c>
    </row>
    <row r="309" spans="1:10" ht="39" customHeight="1" x14ac:dyDescent="0.2">
      <c r="A309" s="16" t="s">
        <v>712</v>
      </c>
      <c r="B309" s="17" t="s">
        <v>713</v>
      </c>
      <c r="C309" s="18" t="s">
        <v>27</v>
      </c>
      <c r="D309" s="19" t="s">
        <v>2966</v>
      </c>
      <c r="E309" s="20" t="s">
        <v>43</v>
      </c>
      <c r="F309" s="21">
        <v>88</v>
      </c>
      <c r="G309" s="22">
        <v>301.55</v>
      </c>
      <c r="H309" s="22">
        <f t="shared" si="45"/>
        <v>395.9</v>
      </c>
      <c r="I309" s="22">
        <f t="shared" si="46"/>
        <v>34839.199999999997</v>
      </c>
      <c r="J309" s="23">
        <f t="shared" si="42"/>
        <v>3.4533229228018926E-4</v>
      </c>
    </row>
    <row r="310" spans="1:10" ht="26.1" customHeight="1" x14ac:dyDescent="0.2">
      <c r="A310" s="16" t="s">
        <v>714</v>
      </c>
      <c r="B310" s="17" t="s">
        <v>715</v>
      </c>
      <c r="C310" s="18" t="s">
        <v>30</v>
      </c>
      <c r="D310" s="19" t="s">
        <v>716</v>
      </c>
      <c r="E310" s="20" t="s">
        <v>43</v>
      </c>
      <c r="F310" s="21">
        <v>103</v>
      </c>
      <c r="G310" s="22">
        <v>13.2</v>
      </c>
      <c r="H310" s="22">
        <f t="shared" si="45"/>
        <v>17.329999999999998</v>
      </c>
      <c r="I310" s="22">
        <f t="shared" si="46"/>
        <v>1784.99</v>
      </c>
      <c r="J310" s="23">
        <f t="shared" si="42"/>
        <v>1.7693135559864035E-5</v>
      </c>
    </row>
    <row r="311" spans="1:10" ht="26.1" customHeight="1" x14ac:dyDescent="0.2">
      <c r="A311" s="16" t="s">
        <v>717</v>
      </c>
      <c r="B311" s="17" t="s">
        <v>718</v>
      </c>
      <c r="C311" s="18" t="s">
        <v>30</v>
      </c>
      <c r="D311" s="19" t="s">
        <v>719</v>
      </c>
      <c r="E311" s="20" t="s">
        <v>43</v>
      </c>
      <c r="F311" s="21">
        <v>416</v>
      </c>
      <c r="G311" s="22">
        <v>13.77</v>
      </c>
      <c r="H311" s="22">
        <f t="shared" si="45"/>
        <v>18.079999999999998</v>
      </c>
      <c r="I311" s="22">
        <f t="shared" si="46"/>
        <v>7521.28</v>
      </c>
      <c r="J311" s="23">
        <f t="shared" si="42"/>
        <v>7.4552253303208514E-5</v>
      </c>
    </row>
    <row r="312" spans="1:10" ht="26.1" customHeight="1" x14ac:dyDescent="0.2">
      <c r="A312" s="16" t="s">
        <v>720</v>
      </c>
      <c r="B312" s="17" t="s">
        <v>721</v>
      </c>
      <c r="C312" s="18" t="s">
        <v>30</v>
      </c>
      <c r="D312" s="19" t="s">
        <v>722</v>
      </c>
      <c r="E312" s="20" t="s">
        <v>43</v>
      </c>
      <c r="F312" s="21">
        <v>107</v>
      </c>
      <c r="G312" s="22">
        <v>14.95</v>
      </c>
      <c r="H312" s="22">
        <f t="shared" si="45"/>
        <v>19.63</v>
      </c>
      <c r="I312" s="22">
        <f t="shared" si="46"/>
        <v>2100.41</v>
      </c>
      <c r="J312" s="23">
        <f t="shared" si="42"/>
        <v>2.0819634205958585E-5</v>
      </c>
    </row>
    <row r="313" spans="1:10" ht="26.1" customHeight="1" x14ac:dyDescent="0.2">
      <c r="A313" s="16" t="s">
        <v>723</v>
      </c>
      <c r="B313" s="17" t="s">
        <v>724</v>
      </c>
      <c r="C313" s="18" t="s">
        <v>30</v>
      </c>
      <c r="D313" s="19" t="s">
        <v>725</v>
      </c>
      <c r="E313" s="20" t="s">
        <v>43</v>
      </c>
      <c r="F313" s="21">
        <v>126</v>
      </c>
      <c r="G313" s="22">
        <v>14.95</v>
      </c>
      <c r="H313" s="22">
        <f t="shared" si="45"/>
        <v>19.63</v>
      </c>
      <c r="I313" s="22">
        <f t="shared" si="46"/>
        <v>2473.38</v>
      </c>
      <c r="J313" s="23">
        <f t="shared" si="42"/>
        <v>2.451657859767086E-5</v>
      </c>
    </row>
    <row r="314" spans="1:10" ht="24" customHeight="1" x14ac:dyDescent="0.2">
      <c r="A314" s="31" t="s">
        <v>726</v>
      </c>
      <c r="B314" s="32"/>
      <c r="C314" s="32"/>
      <c r="D314" s="33" t="s">
        <v>2967</v>
      </c>
      <c r="E314" s="32" t="s">
        <v>2816</v>
      </c>
      <c r="F314" s="34"/>
      <c r="G314" s="35"/>
      <c r="H314" s="35"/>
      <c r="I314" s="36"/>
      <c r="J314" s="37"/>
    </row>
    <row r="315" spans="1:10" ht="24" customHeight="1" x14ac:dyDescent="0.2">
      <c r="A315" s="31" t="s">
        <v>727</v>
      </c>
      <c r="B315" s="32"/>
      <c r="C315" s="32"/>
      <c r="D315" s="33" t="s">
        <v>2870</v>
      </c>
      <c r="E315" s="32" t="s">
        <v>2816</v>
      </c>
      <c r="F315" s="34"/>
      <c r="G315" s="35"/>
      <c r="H315" s="35"/>
      <c r="I315" s="36"/>
      <c r="J315" s="37"/>
    </row>
    <row r="316" spans="1:10" ht="26.1" customHeight="1" x14ac:dyDescent="0.2">
      <c r="A316" s="16" t="s">
        <v>728</v>
      </c>
      <c r="B316" s="17" t="s">
        <v>318</v>
      </c>
      <c r="C316" s="18" t="s">
        <v>30</v>
      </c>
      <c r="D316" s="19" t="s">
        <v>319</v>
      </c>
      <c r="E316" s="20" t="s">
        <v>2822</v>
      </c>
      <c r="F316" s="21">
        <v>3.84</v>
      </c>
      <c r="G316" s="22">
        <v>70.33</v>
      </c>
      <c r="H316" s="22">
        <f t="shared" ref="H316:H321" si="47">ROUND(G316 * (1 + 31.29 / 100), 2)</f>
        <v>92.34</v>
      </c>
      <c r="I316" s="22">
        <f t="shared" ref="I316:I321" si="48">ROUND(F316 * H316, 2)</f>
        <v>354.59</v>
      </c>
      <c r="J316" s="23">
        <f t="shared" si="42"/>
        <v>3.5147585914611218E-6</v>
      </c>
    </row>
    <row r="317" spans="1:10" ht="39" customHeight="1" x14ac:dyDescent="0.2">
      <c r="A317" s="16" t="s">
        <v>729</v>
      </c>
      <c r="B317" s="17" t="s">
        <v>448</v>
      </c>
      <c r="C317" s="18" t="s">
        <v>30</v>
      </c>
      <c r="D317" s="19" t="s">
        <v>449</v>
      </c>
      <c r="E317" s="20" t="s">
        <v>224</v>
      </c>
      <c r="F317" s="21">
        <v>12.52</v>
      </c>
      <c r="G317" s="22">
        <v>8.82</v>
      </c>
      <c r="H317" s="22">
        <f t="shared" si="47"/>
        <v>11.58</v>
      </c>
      <c r="I317" s="22">
        <f t="shared" si="48"/>
        <v>144.97999999999999</v>
      </c>
      <c r="J317" s="23">
        <f t="shared" si="42"/>
        <v>1.4370673188472134E-6</v>
      </c>
    </row>
    <row r="318" spans="1:10" ht="39" customHeight="1" x14ac:dyDescent="0.2">
      <c r="A318" s="16" t="s">
        <v>730</v>
      </c>
      <c r="B318" s="17" t="s">
        <v>351</v>
      </c>
      <c r="C318" s="18" t="s">
        <v>30</v>
      </c>
      <c r="D318" s="19" t="s">
        <v>352</v>
      </c>
      <c r="E318" s="20" t="s">
        <v>224</v>
      </c>
      <c r="F318" s="21">
        <v>13.08</v>
      </c>
      <c r="G318" s="22">
        <v>11.44</v>
      </c>
      <c r="H318" s="22">
        <f t="shared" si="47"/>
        <v>15.02</v>
      </c>
      <c r="I318" s="22">
        <f t="shared" si="48"/>
        <v>196.46</v>
      </c>
      <c r="J318" s="23">
        <f t="shared" si="42"/>
        <v>1.9473461543711104E-6</v>
      </c>
    </row>
    <row r="319" spans="1:10" ht="26.1" customHeight="1" x14ac:dyDescent="0.2">
      <c r="A319" s="16" t="s">
        <v>731</v>
      </c>
      <c r="B319" s="17" t="s">
        <v>323</v>
      </c>
      <c r="C319" s="18" t="s">
        <v>30</v>
      </c>
      <c r="D319" s="19" t="s">
        <v>324</v>
      </c>
      <c r="E319" s="20" t="s">
        <v>2822</v>
      </c>
      <c r="F319" s="21">
        <v>3.82</v>
      </c>
      <c r="G319" s="22">
        <v>18.27</v>
      </c>
      <c r="H319" s="22">
        <f t="shared" si="47"/>
        <v>23.99</v>
      </c>
      <c r="I319" s="22">
        <f t="shared" si="48"/>
        <v>91.64</v>
      </c>
      <c r="J319" s="23">
        <f t="shared" si="42"/>
        <v>9.0835183541977274E-7</v>
      </c>
    </row>
    <row r="320" spans="1:10" ht="39" customHeight="1" x14ac:dyDescent="0.2">
      <c r="A320" s="16" t="s">
        <v>732</v>
      </c>
      <c r="B320" s="17" t="s">
        <v>454</v>
      </c>
      <c r="C320" s="18" t="s">
        <v>30</v>
      </c>
      <c r="D320" s="19" t="s">
        <v>455</v>
      </c>
      <c r="E320" s="20" t="s">
        <v>43</v>
      </c>
      <c r="F320" s="21">
        <v>2</v>
      </c>
      <c r="G320" s="22">
        <v>145.19999999999999</v>
      </c>
      <c r="H320" s="22">
        <f t="shared" si="47"/>
        <v>190.63</v>
      </c>
      <c r="I320" s="22">
        <f t="shared" si="48"/>
        <v>381.26</v>
      </c>
      <c r="J320" s="23">
        <f t="shared" si="42"/>
        <v>3.7791163331748422E-6</v>
      </c>
    </row>
    <row r="321" spans="1:10" ht="39" customHeight="1" x14ac:dyDescent="0.2">
      <c r="A321" s="16" t="s">
        <v>733</v>
      </c>
      <c r="B321" s="17" t="s">
        <v>457</v>
      </c>
      <c r="C321" s="18" t="s">
        <v>30</v>
      </c>
      <c r="D321" s="19" t="s">
        <v>458</v>
      </c>
      <c r="E321" s="20" t="s">
        <v>43</v>
      </c>
      <c r="F321" s="21">
        <v>8</v>
      </c>
      <c r="G321" s="22">
        <v>229.13</v>
      </c>
      <c r="H321" s="22">
        <f t="shared" si="47"/>
        <v>300.82</v>
      </c>
      <c r="I321" s="22">
        <f t="shared" si="48"/>
        <v>2406.56</v>
      </c>
      <c r="J321" s="23">
        <f t="shared" si="42"/>
        <v>2.3854246977824184E-5</v>
      </c>
    </row>
    <row r="322" spans="1:10" ht="24" customHeight="1" x14ac:dyDescent="0.2">
      <c r="A322" s="31" t="s">
        <v>734</v>
      </c>
      <c r="B322" s="32"/>
      <c r="C322" s="32"/>
      <c r="D322" s="33" t="s">
        <v>2900</v>
      </c>
      <c r="E322" s="32" t="s">
        <v>2816</v>
      </c>
      <c r="F322" s="34"/>
      <c r="G322" s="35"/>
      <c r="H322" s="35"/>
      <c r="I322" s="36"/>
      <c r="J322" s="37"/>
    </row>
    <row r="323" spans="1:10" ht="26.1" customHeight="1" x14ac:dyDescent="0.2">
      <c r="A323" s="16" t="s">
        <v>735</v>
      </c>
      <c r="B323" s="17" t="s">
        <v>461</v>
      </c>
      <c r="C323" s="18" t="s">
        <v>27</v>
      </c>
      <c r="D323" s="19" t="s">
        <v>2901</v>
      </c>
      <c r="E323" s="20" t="s">
        <v>43</v>
      </c>
      <c r="F323" s="21">
        <v>67</v>
      </c>
      <c r="G323" s="22">
        <v>6.79</v>
      </c>
      <c r="H323" s="22">
        <f>ROUND(G323 * (1 + 31.29 / 100), 2)</f>
        <v>8.91</v>
      </c>
      <c r="I323" s="22">
        <f>ROUND(F323 * H323, 2)</f>
        <v>596.97</v>
      </c>
      <c r="J323" s="23">
        <f t="shared" si="42"/>
        <v>5.9172718811713413E-6</v>
      </c>
    </row>
    <row r="324" spans="1:10" ht="26.1" customHeight="1" x14ac:dyDescent="0.2">
      <c r="A324" s="16" t="s">
        <v>736</v>
      </c>
      <c r="B324" s="17" t="s">
        <v>463</v>
      </c>
      <c r="C324" s="18" t="s">
        <v>27</v>
      </c>
      <c r="D324" s="19" t="s">
        <v>2902</v>
      </c>
      <c r="E324" s="20" t="s">
        <v>43</v>
      </c>
      <c r="F324" s="21">
        <v>16</v>
      </c>
      <c r="G324" s="22">
        <v>22.5</v>
      </c>
      <c r="H324" s="22">
        <f>ROUND(G324 * (1 + 31.29 / 100), 2)</f>
        <v>29.54</v>
      </c>
      <c r="I324" s="22">
        <f>ROUND(F324 * H324, 2)</f>
        <v>472.64</v>
      </c>
      <c r="J324" s="23">
        <f t="shared" si="42"/>
        <v>4.6848910027586357E-6</v>
      </c>
    </row>
    <row r="325" spans="1:10" ht="26.1" customHeight="1" x14ac:dyDescent="0.2">
      <c r="A325" s="16" t="s">
        <v>737</v>
      </c>
      <c r="B325" s="17" t="s">
        <v>465</v>
      </c>
      <c r="C325" s="18" t="s">
        <v>27</v>
      </c>
      <c r="D325" s="19" t="s">
        <v>2903</v>
      </c>
      <c r="E325" s="20" t="s">
        <v>43</v>
      </c>
      <c r="F325" s="21">
        <v>30</v>
      </c>
      <c r="G325" s="22">
        <v>12.75</v>
      </c>
      <c r="H325" s="22">
        <f>ROUND(G325 * (1 + 31.29 / 100), 2)</f>
        <v>16.739999999999998</v>
      </c>
      <c r="I325" s="22">
        <f>ROUND(F325 * H325, 2)</f>
        <v>502.2</v>
      </c>
      <c r="J325" s="23">
        <f t="shared" ref="J325:J387" si="49">I325 / 100886018.42</f>
        <v>4.9778949339568952E-6</v>
      </c>
    </row>
    <row r="326" spans="1:10" ht="26.1" customHeight="1" x14ac:dyDescent="0.2">
      <c r="A326" s="16" t="s">
        <v>738</v>
      </c>
      <c r="B326" s="17" t="s">
        <v>469</v>
      </c>
      <c r="C326" s="18" t="s">
        <v>27</v>
      </c>
      <c r="D326" s="19" t="s">
        <v>2905</v>
      </c>
      <c r="E326" s="20" t="s">
        <v>43</v>
      </c>
      <c r="F326" s="21">
        <v>292</v>
      </c>
      <c r="G326" s="22">
        <v>5.07</v>
      </c>
      <c r="H326" s="22">
        <f>ROUND(G326 * (1 + 31.29 / 100), 2)</f>
        <v>6.66</v>
      </c>
      <c r="I326" s="22">
        <f>ROUND(F326 * H326, 2)</f>
        <v>1944.72</v>
      </c>
      <c r="J326" s="23">
        <f t="shared" si="49"/>
        <v>1.9276407479021611E-5</v>
      </c>
    </row>
    <row r="327" spans="1:10" ht="24" customHeight="1" x14ac:dyDescent="0.2">
      <c r="A327" s="16" t="s">
        <v>739</v>
      </c>
      <c r="B327" s="17" t="s">
        <v>471</v>
      </c>
      <c r="C327" s="18" t="s">
        <v>27</v>
      </c>
      <c r="D327" s="19" t="s">
        <v>2906</v>
      </c>
      <c r="E327" s="20" t="s">
        <v>43</v>
      </c>
      <c r="F327" s="21">
        <v>8</v>
      </c>
      <c r="G327" s="22">
        <v>5.34</v>
      </c>
      <c r="H327" s="22">
        <f>ROUND(G327 * (1 + 31.29 / 100), 2)</f>
        <v>7.01</v>
      </c>
      <c r="I327" s="22">
        <f>ROUND(F327 * H327, 2)</f>
        <v>56.08</v>
      </c>
      <c r="J327" s="23">
        <f t="shared" si="49"/>
        <v>5.5587484646814544E-7</v>
      </c>
    </row>
    <row r="328" spans="1:10" ht="24" customHeight="1" x14ac:dyDescent="0.2">
      <c r="A328" s="31" t="s">
        <v>740</v>
      </c>
      <c r="B328" s="32"/>
      <c r="C328" s="32"/>
      <c r="D328" s="33" t="s">
        <v>2883</v>
      </c>
      <c r="E328" s="32" t="s">
        <v>2816</v>
      </c>
      <c r="F328" s="34"/>
      <c r="G328" s="35"/>
      <c r="H328" s="35"/>
      <c r="I328" s="36"/>
      <c r="J328" s="37"/>
    </row>
    <row r="329" spans="1:10" ht="26.1" customHeight="1" x14ac:dyDescent="0.2">
      <c r="A329" s="16" t="s">
        <v>741</v>
      </c>
      <c r="B329" s="17" t="s">
        <v>742</v>
      </c>
      <c r="C329" s="18" t="s">
        <v>27</v>
      </c>
      <c r="D329" s="19" t="s">
        <v>2968</v>
      </c>
      <c r="E329" s="20" t="s">
        <v>43</v>
      </c>
      <c r="F329" s="21">
        <v>2</v>
      </c>
      <c r="G329" s="22">
        <v>14.25</v>
      </c>
      <c r="H329" s="22">
        <f t="shared" ref="H329:H342" si="50">ROUND(G329 * (1 + 31.29 / 100), 2)</f>
        <v>18.71</v>
      </c>
      <c r="I329" s="22">
        <f t="shared" ref="I329:I342" si="51">ROUND(F329 * H329, 2)</f>
        <v>37.42</v>
      </c>
      <c r="J329" s="23">
        <f t="shared" si="49"/>
        <v>3.7091363685517128E-7</v>
      </c>
    </row>
    <row r="330" spans="1:10" ht="26.1" customHeight="1" x14ac:dyDescent="0.2">
      <c r="A330" s="16" t="s">
        <v>743</v>
      </c>
      <c r="B330" s="17" t="s">
        <v>365</v>
      </c>
      <c r="C330" s="18" t="s">
        <v>27</v>
      </c>
      <c r="D330" s="19" t="s">
        <v>2884</v>
      </c>
      <c r="E330" s="20" t="s">
        <v>43</v>
      </c>
      <c r="F330" s="21">
        <v>302</v>
      </c>
      <c r="G330" s="22">
        <v>39.32</v>
      </c>
      <c r="H330" s="22">
        <f t="shared" si="50"/>
        <v>51.62</v>
      </c>
      <c r="I330" s="22">
        <f t="shared" si="51"/>
        <v>15589.24</v>
      </c>
      <c r="J330" s="23">
        <f t="shared" si="49"/>
        <v>1.5452329514185223E-4</v>
      </c>
    </row>
    <row r="331" spans="1:10" ht="39" customHeight="1" x14ac:dyDescent="0.2">
      <c r="A331" s="16" t="s">
        <v>744</v>
      </c>
      <c r="B331" s="17" t="s">
        <v>475</v>
      </c>
      <c r="C331" s="18" t="s">
        <v>27</v>
      </c>
      <c r="D331" s="19" t="s">
        <v>2907</v>
      </c>
      <c r="E331" s="20" t="s">
        <v>224</v>
      </c>
      <c r="F331" s="21">
        <v>120</v>
      </c>
      <c r="G331" s="22">
        <v>36.92</v>
      </c>
      <c r="H331" s="22">
        <f t="shared" si="50"/>
        <v>48.47</v>
      </c>
      <c r="I331" s="22">
        <f t="shared" si="51"/>
        <v>5816.4</v>
      </c>
      <c r="J331" s="23">
        <f t="shared" si="49"/>
        <v>5.7653182186114859E-5</v>
      </c>
    </row>
    <row r="332" spans="1:10" ht="26.1" customHeight="1" x14ac:dyDescent="0.2">
      <c r="A332" s="16" t="s">
        <v>745</v>
      </c>
      <c r="B332" s="17" t="s">
        <v>477</v>
      </c>
      <c r="C332" s="18" t="s">
        <v>27</v>
      </c>
      <c r="D332" s="19" t="s">
        <v>2908</v>
      </c>
      <c r="E332" s="20" t="s">
        <v>43</v>
      </c>
      <c r="F332" s="21">
        <v>20</v>
      </c>
      <c r="G332" s="22">
        <v>97</v>
      </c>
      <c r="H332" s="22">
        <f t="shared" si="50"/>
        <v>127.35</v>
      </c>
      <c r="I332" s="22">
        <f t="shared" si="51"/>
        <v>2547</v>
      </c>
      <c r="J332" s="23">
        <f t="shared" si="49"/>
        <v>2.5246313016304681E-5</v>
      </c>
    </row>
    <row r="333" spans="1:10" ht="26.1" customHeight="1" x14ac:dyDescent="0.2">
      <c r="A333" s="16" t="s">
        <v>746</v>
      </c>
      <c r="B333" s="17" t="s">
        <v>479</v>
      </c>
      <c r="C333" s="18" t="s">
        <v>27</v>
      </c>
      <c r="D333" s="19" t="s">
        <v>2909</v>
      </c>
      <c r="E333" s="20" t="s">
        <v>43</v>
      </c>
      <c r="F333" s="21">
        <v>357</v>
      </c>
      <c r="G333" s="22">
        <v>11.52</v>
      </c>
      <c r="H333" s="22">
        <f t="shared" si="50"/>
        <v>15.12</v>
      </c>
      <c r="I333" s="22">
        <f t="shared" si="51"/>
        <v>5397.84</v>
      </c>
      <c r="J333" s="23">
        <f t="shared" si="49"/>
        <v>5.3504341677239915E-5</v>
      </c>
    </row>
    <row r="334" spans="1:10" ht="26.1" customHeight="1" x14ac:dyDescent="0.2">
      <c r="A334" s="16" t="s">
        <v>747</v>
      </c>
      <c r="B334" s="17" t="s">
        <v>481</v>
      </c>
      <c r="C334" s="18" t="s">
        <v>27</v>
      </c>
      <c r="D334" s="19" t="s">
        <v>2910</v>
      </c>
      <c r="E334" s="20" t="s">
        <v>43</v>
      </c>
      <c r="F334" s="21">
        <v>10</v>
      </c>
      <c r="G334" s="22">
        <v>17.12</v>
      </c>
      <c r="H334" s="22">
        <f t="shared" si="50"/>
        <v>22.48</v>
      </c>
      <c r="I334" s="22">
        <f t="shared" si="51"/>
        <v>224.8</v>
      </c>
      <c r="J334" s="23">
        <f t="shared" si="49"/>
        <v>2.2282572304928516E-6</v>
      </c>
    </row>
    <row r="335" spans="1:10" ht="26.1" customHeight="1" x14ac:dyDescent="0.2">
      <c r="A335" s="16" t="s">
        <v>748</v>
      </c>
      <c r="B335" s="17" t="s">
        <v>483</v>
      </c>
      <c r="C335" s="18" t="s">
        <v>27</v>
      </c>
      <c r="D335" s="19" t="s">
        <v>2911</v>
      </c>
      <c r="E335" s="20" t="s">
        <v>43</v>
      </c>
      <c r="F335" s="21">
        <v>3</v>
      </c>
      <c r="G335" s="22">
        <v>22.17</v>
      </c>
      <c r="H335" s="22">
        <f t="shared" si="50"/>
        <v>29.11</v>
      </c>
      <c r="I335" s="22">
        <f t="shared" si="51"/>
        <v>87.33</v>
      </c>
      <c r="J335" s="23">
        <f t="shared" si="49"/>
        <v>8.6563035560027004E-7</v>
      </c>
    </row>
    <row r="336" spans="1:10" ht="26.1" customHeight="1" x14ac:dyDescent="0.2">
      <c r="A336" s="16" t="s">
        <v>749</v>
      </c>
      <c r="B336" s="17" t="s">
        <v>491</v>
      </c>
      <c r="C336" s="18" t="s">
        <v>27</v>
      </c>
      <c r="D336" s="19" t="s">
        <v>2915</v>
      </c>
      <c r="E336" s="20" t="s">
        <v>43</v>
      </c>
      <c r="F336" s="21">
        <v>1</v>
      </c>
      <c r="G336" s="22">
        <v>92.54</v>
      </c>
      <c r="H336" s="22">
        <f t="shared" si="50"/>
        <v>121.5</v>
      </c>
      <c r="I336" s="22">
        <f t="shared" si="51"/>
        <v>121.5</v>
      </c>
      <c r="J336" s="23">
        <f t="shared" si="49"/>
        <v>1.2043294195057004E-6</v>
      </c>
    </row>
    <row r="337" spans="1:10" ht="26.1" customHeight="1" x14ac:dyDescent="0.2">
      <c r="A337" s="16" t="s">
        <v>750</v>
      </c>
      <c r="B337" s="17" t="s">
        <v>493</v>
      </c>
      <c r="C337" s="18" t="s">
        <v>27</v>
      </c>
      <c r="D337" s="19" t="s">
        <v>2916</v>
      </c>
      <c r="E337" s="20" t="s">
        <v>43</v>
      </c>
      <c r="F337" s="21">
        <v>32</v>
      </c>
      <c r="G337" s="22">
        <v>24.57</v>
      </c>
      <c r="H337" s="22">
        <f t="shared" si="50"/>
        <v>32.26</v>
      </c>
      <c r="I337" s="22">
        <f t="shared" si="51"/>
        <v>1032.32</v>
      </c>
      <c r="J337" s="23">
        <f t="shared" si="49"/>
        <v>1.0232537829992794E-5</v>
      </c>
    </row>
    <row r="338" spans="1:10" ht="26.1" customHeight="1" x14ac:dyDescent="0.2">
      <c r="A338" s="16" t="s">
        <v>751</v>
      </c>
      <c r="B338" s="17" t="s">
        <v>495</v>
      </c>
      <c r="C338" s="18" t="s">
        <v>27</v>
      </c>
      <c r="D338" s="19" t="s">
        <v>2917</v>
      </c>
      <c r="E338" s="20" t="s">
        <v>43</v>
      </c>
      <c r="F338" s="21">
        <v>8</v>
      </c>
      <c r="G338" s="22">
        <v>25.97</v>
      </c>
      <c r="H338" s="22">
        <f t="shared" si="50"/>
        <v>34.1</v>
      </c>
      <c r="I338" s="22">
        <f t="shared" si="51"/>
        <v>272.8</v>
      </c>
      <c r="J338" s="23">
        <f t="shared" si="49"/>
        <v>2.7040416925197948E-6</v>
      </c>
    </row>
    <row r="339" spans="1:10" ht="26.1" customHeight="1" x14ac:dyDescent="0.2">
      <c r="A339" s="16" t="s">
        <v>752</v>
      </c>
      <c r="B339" s="17" t="s">
        <v>497</v>
      </c>
      <c r="C339" s="18" t="s">
        <v>27</v>
      </c>
      <c r="D339" s="19" t="s">
        <v>2918</v>
      </c>
      <c r="E339" s="20" t="s">
        <v>43</v>
      </c>
      <c r="F339" s="21">
        <v>18</v>
      </c>
      <c r="G339" s="22">
        <v>33.369999999999997</v>
      </c>
      <c r="H339" s="22">
        <f t="shared" si="50"/>
        <v>43.81</v>
      </c>
      <c r="I339" s="22">
        <f t="shared" si="51"/>
        <v>788.58</v>
      </c>
      <c r="J339" s="23">
        <f t="shared" si="49"/>
        <v>7.8165439805251464E-6</v>
      </c>
    </row>
    <row r="340" spans="1:10" ht="26.1" customHeight="1" x14ac:dyDescent="0.2">
      <c r="A340" s="16" t="s">
        <v>753</v>
      </c>
      <c r="B340" s="17" t="s">
        <v>499</v>
      </c>
      <c r="C340" s="18" t="s">
        <v>27</v>
      </c>
      <c r="D340" s="19" t="s">
        <v>2919</v>
      </c>
      <c r="E340" s="20" t="s">
        <v>43</v>
      </c>
      <c r="F340" s="21">
        <v>472</v>
      </c>
      <c r="G340" s="22">
        <v>5.07</v>
      </c>
      <c r="H340" s="22">
        <f t="shared" si="50"/>
        <v>6.66</v>
      </c>
      <c r="I340" s="22">
        <f t="shared" si="51"/>
        <v>3143.52</v>
      </c>
      <c r="J340" s="23">
        <f t="shared" si="49"/>
        <v>3.115912441814452E-5</v>
      </c>
    </row>
    <row r="341" spans="1:10" ht="26.1" customHeight="1" x14ac:dyDescent="0.2">
      <c r="A341" s="16" t="s">
        <v>754</v>
      </c>
      <c r="B341" s="17" t="s">
        <v>501</v>
      </c>
      <c r="C341" s="18" t="s">
        <v>27</v>
      </c>
      <c r="D341" s="19" t="s">
        <v>2920</v>
      </c>
      <c r="E341" s="20" t="s">
        <v>43</v>
      </c>
      <c r="F341" s="21">
        <v>126</v>
      </c>
      <c r="G341" s="22">
        <v>5.83</v>
      </c>
      <c r="H341" s="22">
        <f t="shared" si="50"/>
        <v>7.65</v>
      </c>
      <c r="I341" s="22">
        <f t="shared" si="51"/>
        <v>963.9</v>
      </c>
      <c r="J341" s="23">
        <f t="shared" si="49"/>
        <v>9.5543467280785558E-6</v>
      </c>
    </row>
    <row r="342" spans="1:10" ht="26.1" customHeight="1" x14ac:dyDescent="0.2">
      <c r="A342" s="16" t="s">
        <v>755</v>
      </c>
      <c r="B342" s="17" t="s">
        <v>503</v>
      </c>
      <c r="C342" s="18" t="s">
        <v>27</v>
      </c>
      <c r="D342" s="19" t="s">
        <v>2921</v>
      </c>
      <c r="E342" s="20" t="s">
        <v>43</v>
      </c>
      <c r="F342" s="21">
        <v>1</v>
      </c>
      <c r="G342" s="22">
        <v>5.34</v>
      </c>
      <c r="H342" s="22">
        <f t="shared" si="50"/>
        <v>7.01</v>
      </c>
      <c r="I342" s="22">
        <f t="shared" si="51"/>
        <v>7.01</v>
      </c>
      <c r="J342" s="23">
        <f t="shared" si="49"/>
        <v>6.948435580851818E-8</v>
      </c>
    </row>
    <row r="343" spans="1:10" ht="24" customHeight="1" x14ac:dyDescent="0.2">
      <c r="A343" s="31" t="s">
        <v>756</v>
      </c>
      <c r="B343" s="32"/>
      <c r="C343" s="32"/>
      <c r="D343" s="33" t="s">
        <v>2923</v>
      </c>
      <c r="E343" s="32" t="s">
        <v>2816</v>
      </c>
      <c r="F343" s="34"/>
      <c r="G343" s="35"/>
      <c r="H343" s="35"/>
      <c r="I343" s="36"/>
      <c r="J343" s="37"/>
    </row>
    <row r="344" spans="1:10" ht="26.1" customHeight="1" x14ac:dyDescent="0.2">
      <c r="A344" s="16" t="s">
        <v>757</v>
      </c>
      <c r="B344" s="17" t="s">
        <v>508</v>
      </c>
      <c r="C344" s="18" t="s">
        <v>27</v>
      </c>
      <c r="D344" s="19" t="s">
        <v>2924</v>
      </c>
      <c r="E344" s="20" t="s">
        <v>43</v>
      </c>
      <c r="F344" s="21">
        <v>496</v>
      </c>
      <c r="G344" s="22">
        <v>59.12</v>
      </c>
      <c r="H344" s="22">
        <f>ROUND(G344 * (1 + 31.29 / 100), 2)</f>
        <v>77.62</v>
      </c>
      <c r="I344" s="22">
        <f>ROUND(F344 * H344, 2)</f>
        <v>38499.519999999997</v>
      </c>
      <c r="J344" s="23">
        <f t="shared" si="49"/>
        <v>3.8161402940615721E-4</v>
      </c>
    </row>
    <row r="345" spans="1:10" ht="26.1" customHeight="1" x14ac:dyDescent="0.2">
      <c r="A345" s="16" t="s">
        <v>758</v>
      </c>
      <c r="B345" s="17" t="s">
        <v>510</v>
      </c>
      <c r="C345" s="18" t="s">
        <v>27</v>
      </c>
      <c r="D345" s="19" t="s">
        <v>2925</v>
      </c>
      <c r="E345" s="20" t="s">
        <v>43</v>
      </c>
      <c r="F345" s="21">
        <v>1632</v>
      </c>
      <c r="G345" s="22">
        <v>9.98</v>
      </c>
      <c r="H345" s="22">
        <f>ROUND(G345 * (1 + 31.29 / 100), 2)</f>
        <v>13.1</v>
      </c>
      <c r="I345" s="22">
        <f>ROUND(F345 * H345, 2)</f>
        <v>21379.200000000001</v>
      </c>
      <c r="J345" s="23">
        <f t="shared" si="49"/>
        <v>2.1191439938680057E-4</v>
      </c>
    </row>
    <row r="346" spans="1:10" ht="26.1" customHeight="1" x14ac:dyDescent="0.2">
      <c r="A346" s="16" t="s">
        <v>759</v>
      </c>
      <c r="B346" s="17" t="s">
        <v>469</v>
      </c>
      <c r="C346" s="18" t="s">
        <v>27</v>
      </c>
      <c r="D346" s="19" t="s">
        <v>2905</v>
      </c>
      <c r="E346" s="20" t="s">
        <v>43</v>
      </c>
      <c r="F346" s="21">
        <v>116</v>
      </c>
      <c r="G346" s="22">
        <v>5.07</v>
      </c>
      <c r="H346" s="22">
        <f>ROUND(G346 * (1 + 31.29 / 100), 2)</f>
        <v>6.66</v>
      </c>
      <c r="I346" s="22">
        <f>ROUND(F346 * H346, 2)</f>
        <v>772.56</v>
      </c>
      <c r="J346" s="23">
        <f t="shared" si="49"/>
        <v>7.6577509163236521E-6</v>
      </c>
    </row>
    <row r="347" spans="1:10" ht="24" customHeight="1" x14ac:dyDescent="0.2">
      <c r="A347" s="31" t="s">
        <v>760</v>
      </c>
      <c r="B347" s="32"/>
      <c r="C347" s="32"/>
      <c r="D347" s="33" t="s">
        <v>2926</v>
      </c>
      <c r="E347" s="32" t="s">
        <v>2816</v>
      </c>
      <c r="F347" s="34"/>
      <c r="G347" s="35"/>
      <c r="H347" s="35"/>
      <c r="I347" s="36"/>
      <c r="J347" s="37"/>
    </row>
    <row r="348" spans="1:10" ht="24" customHeight="1" x14ac:dyDescent="0.2">
      <c r="A348" s="16" t="s">
        <v>761</v>
      </c>
      <c r="B348" s="17" t="s">
        <v>514</v>
      </c>
      <c r="C348" s="18" t="s">
        <v>27</v>
      </c>
      <c r="D348" s="19" t="s">
        <v>2927</v>
      </c>
      <c r="E348" s="20" t="s">
        <v>43</v>
      </c>
      <c r="F348" s="21">
        <v>1632</v>
      </c>
      <c r="G348" s="22">
        <v>0.41</v>
      </c>
      <c r="H348" s="22">
        <f t="shared" ref="H348:H361" si="52">ROUND(G348 * (1 + 31.29 / 100), 2)</f>
        <v>0.54</v>
      </c>
      <c r="I348" s="22">
        <f t="shared" ref="I348:I361" si="53">ROUND(F348 * H348, 2)</f>
        <v>881.28</v>
      </c>
      <c r="J348" s="23">
        <f t="shared" si="49"/>
        <v>8.7354027228146794E-6</v>
      </c>
    </row>
    <row r="349" spans="1:10" ht="24" customHeight="1" x14ac:dyDescent="0.2">
      <c r="A349" s="16" t="s">
        <v>762</v>
      </c>
      <c r="B349" s="17" t="s">
        <v>516</v>
      </c>
      <c r="C349" s="18" t="s">
        <v>27</v>
      </c>
      <c r="D349" s="19" t="s">
        <v>2928</v>
      </c>
      <c r="E349" s="20" t="s">
        <v>43</v>
      </c>
      <c r="F349" s="21">
        <v>6495</v>
      </c>
      <c r="G349" s="22">
        <v>0.41</v>
      </c>
      <c r="H349" s="22">
        <f t="shared" si="52"/>
        <v>0.54</v>
      </c>
      <c r="I349" s="22">
        <f t="shared" si="53"/>
        <v>3507.3</v>
      </c>
      <c r="J349" s="23">
        <f t="shared" si="49"/>
        <v>3.4764975909731222E-5</v>
      </c>
    </row>
    <row r="350" spans="1:10" ht="24" customHeight="1" x14ac:dyDescent="0.2">
      <c r="A350" s="16" t="s">
        <v>763</v>
      </c>
      <c r="B350" s="17" t="s">
        <v>764</v>
      </c>
      <c r="C350" s="18" t="s">
        <v>27</v>
      </c>
      <c r="D350" s="19" t="s">
        <v>2969</v>
      </c>
      <c r="E350" s="20" t="s">
        <v>43</v>
      </c>
      <c r="F350" s="21">
        <v>13</v>
      </c>
      <c r="G350" s="22">
        <v>0.48</v>
      </c>
      <c r="H350" s="22">
        <f t="shared" si="52"/>
        <v>0.63</v>
      </c>
      <c r="I350" s="22">
        <f t="shared" si="53"/>
        <v>8.19</v>
      </c>
      <c r="J350" s="23">
        <f t="shared" si="49"/>
        <v>8.1180723833347203E-8</v>
      </c>
    </row>
    <row r="351" spans="1:10" ht="24" customHeight="1" x14ac:dyDescent="0.2">
      <c r="A351" s="16" t="s">
        <v>765</v>
      </c>
      <c r="B351" s="17" t="s">
        <v>518</v>
      </c>
      <c r="C351" s="18" t="s">
        <v>27</v>
      </c>
      <c r="D351" s="19" t="s">
        <v>2929</v>
      </c>
      <c r="E351" s="20" t="s">
        <v>43</v>
      </c>
      <c r="F351" s="21">
        <v>97</v>
      </c>
      <c r="G351" s="22">
        <v>0.46</v>
      </c>
      <c r="H351" s="22">
        <f t="shared" si="52"/>
        <v>0.6</v>
      </c>
      <c r="I351" s="22">
        <f t="shared" si="53"/>
        <v>58.2</v>
      </c>
      <c r="J351" s="23">
        <f t="shared" si="49"/>
        <v>5.7688866020766885E-7</v>
      </c>
    </row>
    <row r="352" spans="1:10" ht="24" customHeight="1" x14ac:dyDescent="0.2">
      <c r="A352" s="38" t="s">
        <v>766</v>
      </c>
      <c r="B352" s="39" t="s">
        <v>520</v>
      </c>
      <c r="C352" s="40" t="s">
        <v>30</v>
      </c>
      <c r="D352" s="41" t="s">
        <v>521</v>
      </c>
      <c r="E352" s="42" t="s">
        <v>43</v>
      </c>
      <c r="F352" s="43">
        <v>32</v>
      </c>
      <c r="G352" s="44">
        <v>0.1</v>
      </c>
      <c r="H352" s="44">
        <f t="shared" si="52"/>
        <v>0.13</v>
      </c>
      <c r="I352" s="44">
        <f t="shared" si="53"/>
        <v>4.16</v>
      </c>
      <c r="J352" s="45">
        <f t="shared" si="49"/>
        <v>4.1234653375668426E-8</v>
      </c>
    </row>
    <row r="353" spans="1:10" ht="24" customHeight="1" x14ac:dyDescent="0.2">
      <c r="A353" s="38" t="s">
        <v>767</v>
      </c>
      <c r="B353" s="39" t="s">
        <v>523</v>
      </c>
      <c r="C353" s="40" t="s">
        <v>30</v>
      </c>
      <c r="D353" s="41" t="s">
        <v>524</v>
      </c>
      <c r="E353" s="42" t="s">
        <v>43</v>
      </c>
      <c r="F353" s="43">
        <v>296</v>
      </c>
      <c r="G353" s="44">
        <v>0.19</v>
      </c>
      <c r="H353" s="44">
        <f t="shared" si="52"/>
        <v>0.25</v>
      </c>
      <c r="I353" s="44">
        <f t="shared" si="53"/>
        <v>74</v>
      </c>
      <c r="J353" s="45">
        <f t="shared" si="49"/>
        <v>7.3350104562487106E-7</v>
      </c>
    </row>
    <row r="354" spans="1:10" ht="24" customHeight="1" x14ac:dyDescent="0.2">
      <c r="A354" s="38" t="s">
        <v>768</v>
      </c>
      <c r="B354" s="39" t="s">
        <v>526</v>
      </c>
      <c r="C354" s="40" t="s">
        <v>30</v>
      </c>
      <c r="D354" s="41" t="s">
        <v>527</v>
      </c>
      <c r="E354" s="42" t="s">
        <v>43</v>
      </c>
      <c r="F354" s="43">
        <v>344</v>
      </c>
      <c r="G354" s="44">
        <v>0.37</v>
      </c>
      <c r="H354" s="44">
        <f t="shared" si="52"/>
        <v>0.49</v>
      </c>
      <c r="I354" s="44">
        <f t="shared" si="53"/>
        <v>168.56</v>
      </c>
      <c r="J354" s="45">
        <f t="shared" si="49"/>
        <v>1.6707964358179495E-6</v>
      </c>
    </row>
    <row r="355" spans="1:10" ht="26.1" customHeight="1" x14ac:dyDescent="0.2">
      <c r="A355" s="38" t="s">
        <v>769</v>
      </c>
      <c r="B355" s="39" t="s">
        <v>529</v>
      </c>
      <c r="C355" s="40" t="s">
        <v>27</v>
      </c>
      <c r="D355" s="41" t="s">
        <v>2930</v>
      </c>
      <c r="E355" s="42" t="s">
        <v>43</v>
      </c>
      <c r="F355" s="43">
        <v>32</v>
      </c>
      <c r="G355" s="44">
        <v>0.55000000000000004</v>
      </c>
      <c r="H355" s="44">
        <f t="shared" si="52"/>
        <v>0.72</v>
      </c>
      <c r="I355" s="44">
        <f t="shared" si="53"/>
        <v>23.04</v>
      </c>
      <c r="J355" s="45">
        <f t="shared" si="49"/>
        <v>2.2837654177293282E-7</v>
      </c>
    </row>
    <row r="356" spans="1:10" ht="26.1" customHeight="1" x14ac:dyDescent="0.2">
      <c r="A356" s="38" t="s">
        <v>770</v>
      </c>
      <c r="B356" s="39" t="s">
        <v>531</v>
      </c>
      <c r="C356" s="40" t="s">
        <v>22</v>
      </c>
      <c r="D356" s="41" t="s">
        <v>2931</v>
      </c>
      <c r="E356" s="42" t="s">
        <v>43</v>
      </c>
      <c r="F356" s="43">
        <v>1632</v>
      </c>
      <c r="G356" s="44">
        <v>0.71</v>
      </c>
      <c r="H356" s="44">
        <f t="shared" si="52"/>
        <v>0.93</v>
      </c>
      <c r="I356" s="44">
        <f t="shared" si="53"/>
        <v>1517.76</v>
      </c>
      <c r="J356" s="45">
        <f t="shared" si="49"/>
        <v>1.504430468929195E-5</v>
      </c>
    </row>
    <row r="357" spans="1:10" ht="26.1" customHeight="1" x14ac:dyDescent="0.2">
      <c r="A357" s="38" t="s">
        <v>771</v>
      </c>
      <c r="B357" s="39" t="s">
        <v>533</v>
      </c>
      <c r="C357" s="40" t="s">
        <v>22</v>
      </c>
      <c r="D357" s="41" t="s">
        <v>2932</v>
      </c>
      <c r="E357" s="42" t="s">
        <v>43</v>
      </c>
      <c r="F357" s="43">
        <v>3560</v>
      </c>
      <c r="G357" s="44">
        <v>0.55000000000000004</v>
      </c>
      <c r="H357" s="44">
        <f t="shared" si="52"/>
        <v>0.72</v>
      </c>
      <c r="I357" s="44">
        <f t="shared" si="53"/>
        <v>2563.1999999999998</v>
      </c>
      <c r="J357" s="45">
        <f t="shared" si="49"/>
        <v>2.5406890272238773E-5</v>
      </c>
    </row>
    <row r="358" spans="1:10" ht="26.1" customHeight="1" x14ac:dyDescent="0.2">
      <c r="A358" s="38" t="s">
        <v>772</v>
      </c>
      <c r="B358" s="39" t="s">
        <v>535</v>
      </c>
      <c r="C358" s="40" t="s">
        <v>30</v>
      </c>
      <c r="D358" s="41" t="s">
        <v>536</v>
      </c>
      <c r="E358" s="42" t="s">
        <v>43</v>
      </c>
      <c r="F358" s="43">
        <v>344</v>
      </c>
      <c r="G358" s="44">
        <v>0.67</v>
      </c>
      <c r="H358" s="44">
        <f t="shared" si="52"/>
        <v>0.88</v>
      </c>
      <c r="I358" s="44">
        <f t="shared" si="53"/>
        <v>302.72000000000003</v>
      </c>
      <c r="J358" s="45">
        <f t="shared" si="49"/>
        <v>3.0006140071832566E-6</v>
      </c>
    </row>
    <row r="359" spans="1:10" ht="24" customHeight="1" x14ac:dyDescent="0.2">
      <c r="A359" s="38" t="s">
        <v>773</v>
      </c>
      <c r="B359" s="39" t="s">
        <v>538</v>
      </c>
      <c r="C359" s="40" t="s">
        <v>30</v>
      </c>
      <c r="D359" s="41" t="s">
        <v>539</v>
      </c>
      <c r="E359" s="42" t="s">
        <v>43</v>
      </c>
      <c r="F359" s="43">
        <v>5751</v>
      </c>
      <c r="G359" s="44">
        <v>0.22</v>
      </c>
      <c r="H359" s="44">
        <f t="shared" si="52"/>
        <v>0.28999999999999998</v>
      </c>
      <c r="I359" s="44">
        <f t="shared" si="53"/>
        <v>1667.79</v>
      </c>
      <c r="J359" s="45">
        <f t="shared" si="49"/>
        <v>1.6531428498414914E-5</v>
      </c>
    </row>
    <row r="360" spans="1:10" ht="26.1" customHeight="1" x14ac:dyDescent="0.2">
      <c r="A360" s="38" t="s">
        <v>774</v>
      </c>
      <c r="B360" s="39" t="s">
        <v>535</v>
      </c>
      <c r="C360" s="40" t="s">
        <v>30</v>
      </c>
      <c r="D360" s="41" t="s">
        <v>536</v>
      </c>
      <c r="E360" s="42" t="s">
        <v>43</v>
      </c>
      <c r="F360" s="43">
        <v>13</v>
      </c>
      <c r="G360" s="44">
        <v>0.67</v>
      </c>
      <c r="H360" s="44">
        <f t="shared" si="52"/>
        <v>0.88</v>
      </c>
      <c r="I360" s="44">
        <f t="shared" si="53"/>
        <v>11.44</v>
      </c>
      <c r="J360" s="45">
        <f t="shared" si="49"/>
        <v>1.1339529678308816E-7</v>
      </c>
    </row>
    <row r="361" spans="1:10" ht="39" customHeight="1" x14ac:dyDescent="0.2">
      <c r="A361" s="16" t="s">
        <v>775</v>
      </c>
      <c r="B361" s="17" t="s">
        <v>541</v>
      </c>
      <c r="C361" s="18" t="s">
        <v>27</v>
      </c>
      <c r="D361" s="19" t="s">
        <v>2933</v>
      </c>
      <c r="E361" s="20" t="s">
        <v>43</v>
      </c>
      <c r="F361" s="21">
        <v>100</v>
      </c>
      <c r="G361" s="22">
        <v>21.85</v>
      </c>
      <c r="H361" s="22">
        <f t="shared" si="52"/>
        <v>28.69</v>
      </c>
      <c r="I361" s="22">
        <f t="shared" si="53"/>
        <v>2869</v>
      </c>
      <c r="J361" s="23">
        <f t="shared" si="49"/>
        <v>2.8438033782402095E-5</v>
      </c>
    </row>
    <row r="362" spans="1:10" ht="24" customHeight="1" x14ac:dyDescent="0.2">
      <c r="A362" s="31" t="s">
        <v>776</v>
      </c>
      <c r="B362" s="32"/>
      <c r="C362" s="32"/>
      <c r="D362" s="33" t="s">
        <v>2934</v>
      </c>
      <c r="E362" s="32" t="s">
        <v>2816</v>
      </c>
      <c r="F362" s="34"/>
      <c r="G362" s="35"/>
      <c r="H362" s="35"/>
      <c r="I362" s="36"/>
      <c r="J362" s="37"/>
    </row>
    <row r="363" spans="1:10" ht="39" customHeight="1" x14ac:dyDescent="0.2">
      <c r="A363" s="16" t="s">
        <v>777</v>
      </c>
      <c r="B363" s="17" t="s">
        <v>448</v>
      </c>
      <c r="C363" s="18" t="s">
        <v>30</v>
      </c>
      <c r="D363" s="19" t="s">
        <v>449</v>
      </c>
      <c r="E363" s="20" t="s">
        <v>224</v>
      </c>
      <c r="F363" s="21">
        <v>137.47999999999999</v>
      </c>
      <c r="G363" s="22">
        <v>8.82</v>
      </c>
      <c r="H363" s="22">
        <f t="shared" ref="H363:H378" si="54">ROUND(G363 * (1 + 31.29 / 100), 2)</f>
        <v>11.58</v>
      </c>
      <c r="I363" s="22">
        <f t="shared" ref="I363:I378" si="55">ROUND(F363 * H363, 2)</f>
        <v>1592.02</v>
      </c>
      <c r="J363" s="23">
        <f t="shared" si="49"/>
        <v>1.57803829007528E-5</v>
      </c>
    </row>
    <row r="364" spans="1:10" ht="39" customHeight="1" x14ac:dyDescent="0.2">
      <c r="A364" s="16" t="s">
        <v>778</v>
      </c>
      <c r="B364" s="17" t="s">
        <v>351</v>
      </c>
      <c r="C364" s="18" t="s">
        <v>30</v>
      </c>
      <c r="D364" s="19" t="s">
        <v>352</v>
      </c>
      <c r="E364" s="20" t="s">
        <v>224</v>
      </c>
      <c r="F364" s="21">
        <v>46.92</v>
      </c>
      <c r="G364" s="22">
        <v>11.44</v>
      </c>
      <c r="H364" s="22">
        <f t="shared" si="54"/>
        <v>15.02</v>
      </c>
      <c r="I364" s="22">
        <f t="shared" si="55"/>
        <v>704.74</v>
      </c>
      <c r="J364" s="23">
        <f t="shared" si="49"/>
        <v>6.9855071201847513E-6</v>
      </c>
    </row>
    <row r="365" spans="1:10" ht="39" customHeight="1" x14ac:dyDescent="0.2">
      <c r="A365" s="16" t="s">
        <v>779</v>
      </c>
      <c r="B365" s="17" t="s">
        <v>354</v>
      </c>
      <c r="C365" s="18" t="s">
        <v>30</v>
      </c>
      <c r="D365" s="19" t="s">
        <v>355</v>
      </c>
      <c r="E365" s="20" t="s">
        <v>224</v>
      </c>
      <c r="F365" s="21">
        <v>50</v>
      </c>
      <c r="G365" s="22">
        <v>8.58</v>
      </c>
      <c r="H365" s="22">
        <f t="shared" si="54"/>
        <v>11.26</v>
      </c>
      <c r="I365" s="22">
        <f t="shared" si="55"/>
        <v>563</v>
      </c>
      <c r="J365" s="23">
        <f t="shared" si="49"/>
        <v>5.5805552525243569E-6</v>
      </c>
    </row>
    <row r="366" spans="1:10" ht="39" customHeight="1" x14ac:dyDescent="0.2">
      <c r="A366" s="16" t="s">
        <v>780</v>
      </c>
      <c r="B366" s="17" t="s">
        <v>546</v>
      </c>
      <c r="C366" s="18" t="s">
        <v>30</v>
      </c>
      <c r="D366" s="19" t="s">
        <v>547</v>
      </c>
      <c r="E366" s="20" t="s">
        <v>224</v>
      </c>
      <c r="F366" s="21">
        <v>15</v>
      </c>
      <c r="G366" s="22">
        <v>12.24</v>
      </c>
      <c r="H366" s="22">
        <f t="shared" si="54"/>
        <v>16.07</v>
      </c>
      <c r="I366" s="22">
        <f t="shared" si="55"/>
        <v>241.05</v>
      </c>
      <c r="J366" s="23">
        <f t="shared" si="49"/>
        <v>2.3893300952415562E-6</v>
      </c>
    </row>
    <row r="367" spans="1:10" ht="39" customHeight="1" x14ac:dyDescent="0.2">
      <c r="A367" s="16" t="s">
        <v>781</v>
      </c>
      <c r="B367" s="17" t="s">
        <v>357</v>
      </c>
      <c r="C367" s="18" t="s">
        <v>30</v>
      </c>
      <c r="D367" s="19" t="s">
        <v>358</v>
      </c>
      <c r="E367" s="20" t="s">
        <v>224</v>
      </c>
      <c r="F367" s="21">
        <v>250</v>
      </c>
      <c r="G367" s="22">
        <v>23.33</v>
      </c>
      <c r="H367" s="22">
        <f t="shared" si="54"/>
        <v>30.63</v>
      </c>
      <c r="I367" s="22">
        <f t="shared" si="55"/>
        <v>7657.5</v>
      </c>
      <c r="J367" s="23">
        <f t="shared" si="49"/>
        <v>7.5902489957735807E-5</v>
      </c>
    </row>
    <row r="368" spans="1:10" ht="39" customHeight="1" x14ac:dyDescent="0.2">
      <c r="A368" s="16" t="s">
        <v>782</v>
      </c>
      <c r="B368" s="17" t="s">
        <v>555</v>
      </c>
      <c r="C368" s="18" t="s">
        <v>30</v>
      </c>
      <c r="D368" s="19" t="s">
        <v>556</v>
      </c>
      <c r="E368" s="20" t="s">
        <v>224</v>
      </c>
      <c r="F368" s="21">
        <v>12</v>
      </c>
      <c r="G368" s="22">
        <v>26.72</v>
      </c>
      <c r="H368" s="22">
        <f t="shared" si="54"/>
        <v>35.08</v>
      </c>
      <c r="I368" s="22">
        <f t="shared" si="55"/>
        <v>420.96</v>
      </c>
      <c r="J368" s="23">
        <f t="shared" si="49"/>
        <v>4.1726297319762928E-6</v>
      </c>
    </row>
    <row r="369" spans="1:10" ht="39" customHeight="1" x14ac:dyDescent="0.2">
      <c r="A369" s="16" t="s">
        <v>783</v>
      </c>
      <c r="B369" s="17" t="s">
        <v>327</v>
      </c>
      <c r="C369" s="18" t="s">
        <v>30</v>
      </c>
      <c r="D369" s="19" t="s">
        <v>328</v>
      </c>
      <c r="E369" s="20" t="s">
        <v>224</v>
      </c>
      <c r="F369" s="21">
        <v>6</v>
      </c>
      <c r="G369" s="22">
        <v>69.8</v>
      </c>
      <c r="H369" s="22">
        <f t="shared" si="54"/>
        <v>91.64</v>
      </c>
      <c r="I369" s="22">
        <f t="shared" si="55"/>
        <v>549.84</v>
      </c>
      <c r="J369" s="23">
        <f t="shared" si="49"/>
        <v>5.4501110125186368E-6</v>
      </c>
    </row>
    <row r="370" spans="1:10" ht="26.1" customHeight="1" x14ac:dyDescent="0.2">
      <c r="A370" s="16" t="s">
        <v>784</v>
      </c>
      <c r="B370" s="17" t="s">
        <v>785</v>
      </c>
      <c r="C370" s="18" t="s">
        <v>27</v>
      </c>
      <c r="D370" s="19" t="s">
        <v>2970</v>
      </c>
      <c r="E370" s="20" t="s">
        <v>43</v>
      </c>
      <c r="F370" s="21">
        <v>7</v>
      </c>
      <c r="G370" s="22">
        <v>112.7</v>
      </c>
      <c r="H370" s="22">
        <f t="shared" si="54"/>
        <v>147.96</v>
      </c>
      <c r="I370" s="22">
        <f t="shared" si="55"/>
        <v>1035.72</v>
      </c>
      <c r="J370" s="23">
        <f t="shared" si="49"/>
        <v>1.0266239229386371E-5</v>
      </c>
    </row>
    <row r="371" spans="1:10" ht="26.1" customHeight="1" x14ac:dyDescent="0.2">
      <c r="A371" s="16" t="s">
        <v>786</v>
      </c>
      <c r="B371" s="17" t="s">
        <v>787</v>
      </c>
      <c r="C371" s="18" t="s">
        <v>27</v>
      </c>
      <c r="D371" s="19" t="s">
        <v>2971</v>
      </c>
      <c r="E371" s="20" t="s">
        <v>43</v>
      </c>
      <c r="F371" s="21">
        <v>18</v>
      </c>
      <c r="G371" s="22">
        <v>132.76</v>
      </c>
      <c r="H371" s="22">
        <f t="shared" si="54"/>
        <v>174.3</v>
      </c>
      <c r="I371" s="22">
        <f t="shared" si="55"/>
        <v>3137.4</v>
      </c>
      <c r="J371" s="23">
        <f t="shared" si="49"/>
        <v>3.109846189923609E-5</v>
      </c>
    </row>
    <row r="372" spans="1:10" ht="26.1" customHeight="1" x14ac:dyDescent="0.2">
      <c r="A372" s="16" t="s">
        <v>788</v>
      </c>
      <c r="B372" s="17" t="s">
        <v>334</v>
      </c>
      <c r="C372" s="18" t="s">
        <v>27</v>
      </c>
      <c r="D372" s="19" t="s">
        <v>2874</v>
      </c>
      <c r="E372" s="20" t="s">
        <v>43</v>
      </c>
      <c r="F372" s="21">
        <v>3.45</v>
      </c>
      <c r="G372" s="22">
        <v>249.31</v>
      </c>
      <c r="H372" s="22">
        <f t="shared" si="54"/>
        <v>327.32</v>
      </c>
      <c r="I372" s="22">
        <f t="shared" si="55"/>
        <v>1129.25</v>
      </c>
      <c r="J372" s="23">
        <f t="shared" si="49"/>
        <v>1.1193325077998455E-5</v>
      </c>
    </row>
    <row r="373" spans="1:10" ht="26.1" customHeight="1" x14ac:dyDescent="0.2">
      <c r="A373" s="38" t="s">
        <v>789</v>
      </c>
      <c r="B373" s="39" t="s">
        <v>558</v>
      </c>
      <c r="C373" s="40" t="s">
        <v>30</v>
      </c>
      <c r="D373" s="41" t="s">
        <v>559</v>
      </c>
      <c r="E373" s="42" t="s">
        <v>43</v>
      </c>
      <c r="F373" s="43">
        <v>8</v>
      </c>
      <c r="G373" s="44">
        <v>1.78</v>
      </c>
      <c r="H373" s="44">
        <f t="shared" si="54"/>
        <v>2.34</v>
      </c>
      <c r="I373" s="44">
        <f t="shared" si="55"/>
        <v>18.72</v>
      </c>
      <c r="J373" s="45">
        <f t="shared" si="49"/>
        <v>1.8555594019050789E-7</v>
      </c>
    </row>
    <row r="374" spans="1:10" ht="26.1" customHeight="1" x14ac:dyDescent="0.2">
      <c r="A374" s="38" t="s">
        <v>790</v>
      </c>
      <c r="B374" s="39" t="s">
        <v>791</v>
      </c>
      <c r="C374" s="40" t="s">
        <v>30</v>
      </c>
      <c r="D374" s="41" t="s">
        <v>792</v>
      </c>
      <c r="E374" s="42" t="s">
        <v>43</v>
      </c>
      <c r="F374" s="43">
        <v>16</v>
      </c>
      <c r="G374" s="44">
        <v>2</v>
      </c>
      <c r="H374" s="44">
        <f t="shared" si="54"/>
        <v>2.63</v>
      </c>
      <c r="I374" s="44">
        <f t="shared" si="55"/>
        <v>42.08</v>
      </c>
      <c r="J374" s="45">
        <f t="shared" si="49"/>
        <v>4.1710437837695369E-7</v>
      </c>
    </row>
    <row r="375" spans="1:10" ht="26.1" customHeight="1" x14ac:dyDescent="0.2">
      <c r="A375" s="38" t="s">
        <v>793</v>
      </c>
      <c r="B375" s="39" t="s">
        <v>564</v>
      </c>
      <c r="C375" s="40" t="s">
        <v>30</v>
      </c>
      <c r="D375" s="41" t="s">
        <v>565</v>
      </c>
      <c r="E375" s="42" t="s">
        <v>43</v>
      </c>
      <c r="F375" s="43">
        <v>8</v>
      </c>
      <c r="G375" s="44">
        <v>3.57</v>
      </c>
      <c r="H375" s="44">
        <f t="shared" si="54"/>
        <v>4.6900000000000004</v>
      </c>
      <c r="I375" s="44">
        <f t="shared" si="55"/>
        <v>37.520000000000003</v>
      </c>
      <c r="J375" s="45">
        <f t="shared" si="49"/>
        <v>3.7190485448439408E-7</v>
      </c>
    </row>
    <row r="376" spans="1:10" ht="26.1" customHeight="1" x14ac:dyDescent="0.2">
      <c r="A376" s="38" t="s">
        <v>794</v>
      </c>
      <c r="B376" s="39" t="s">
        <v>795</v>
      </c>
      <c r="C376" s="40" t="s">
        <v>30</v>
      </c>
      <c r="D376" s="41" t="s">
        <v>796</v>
      </c>
      <c r="E376" s="42" t="s">
        <v>43</v>
      </c>
      <c r="F376" s="43">
        <v>6</v>
      </c>
      <c r="G376" s="44">
        <v>8.0399999999999991</v>
      </c>
      <c r="H376" s="44">
        <f t="shared" si="54"/>
        <v>10.56</v>
      </c>
      <c r="I376" s="44">
        <f t="shared" si="55"/>
        <v>63.36</v>
      </c>
      <c r="J376" s="45">
        <f t="shared" si="49"/>
        <v>6.280354898755652E-7</v>
      </c>
    </row>
    <row r="377" spans="1:10" ht="39" customHeight="1" x14ac:dyDescent="0.2">
      <c r="A377" s="16" t="s">
        <v>797</v>
      </c>
      <c r="B377" s="17" t="s">
        <v>798</v>
      </c>
      <c r="C377" s="18" t="s">
        <v>30</v>
      </c>
      <c r="D377" s="19" t="s">
        <v>799</v>
      </c>
      <c r="E377" s="20" t="s">
        <v>43</v>
      </c>
      <c r="F377" s="21">
        <v>1</v>
      </c>
      <c r="G377" s="22">
        <v>11.24</v>
      </c>
      <c r="H377" s="22">
        <f t="shared" si="54"/>
        <v>14.76</v>
      </c>
      <c r="I377" s="22">
        <f t="shared" si="55"/>
        <v>14.76</v>
      </c>
      <c r="J377" s="23">
        <f t="shared" si="49"/>
        <v>1.4630372207328509E-7</v>
      </c>
    </row>
    <row r="378" spans="1:10" ht="39" customHeight="1" x14ac:dyDescent="0.2">
      <c r="A378" s="16" t="s">
        <v>800</v>
      </c>
      <c r="B378" s="17" t="s">
        <v>801</v>
      </c>
      <c r="C378" s="18" t="s">
        <v>30</v>
      </c>
      <c r="D378" s="19" t="s">
        <v>802</v>
      </c>
      <c r="E378" s="20" t="s">
        <v>43</v>
      </c>
      <c r="F378" s="21">
        <v>1</v>
      </c>
      <c r="G378" s="22">
        <v>39.369999999999997</v>
      </c>
      <c r="H378" s="22">
        <f t="shared" si="54"/>
        <v>51.69</v>
      </c>
      <c r="I378" s="22">
        <f t="shared" si="55"/>
        <v>51.69</v>
      </c>
      <c r="J378" s="23">
        <f t="shared" si="49"/>
        <v>5.123603925452646E-7</v>
      </c>
    </row>
    <row r="379" spans="1:10" ht="24" customHeight="1" x14ac:dyDescent="0.2">
      <c r="A379" s="31" t="s">
        <v>803</v>
      </c>
      <c r="B379" s="32"/>
      <c r="C379" s="32"/>
      <c r="D379" s="33" t="s">
        <v>2888</v>
      </c>
      <c r="E379" s="32" t="s">
        <v>2816</v>
      </c>
      <c r="F379" s="34"/>
      <c r="G379" s="35"/>
      <c r="H379" s="35"/>
      <c r="I379" s="36"/>
      <c r="J379" s="37"/>
    </row>
    <row r="380" spans="1:10" ht="39" customHeight="1" x14ac:dyDescent="0.2">
      <c r="A380" s="16" t="s">
        <v>804</v>
      </c>
      <c r="B380" s="17" t="s">
        <v>576</v>
      </c>
      <c r="C380" s="18" t="s">
        <v>30</v>
      </c>
      <c r="D380" s="19" t="s">
        <v>577</v>
      </c>
      <c r="E380" s="20" t="s">
        <v>224</v>
      </c>
      <c r="F380" s="21">
        <v>17500</v>
      </c>
      <c r="G380" s="22">
        <v>4.1500000000000004</v>
      </c>
      <c r="H380" s="22">
        <f t="shared" ref="H380:H387" si="56">ROUND(G380 * (1 + 31.29 / 100), 2)</f>
        <v>5.45</v>
      </c>
      <c r="I380" s="22">
        <f t="shared" ref="I380:I387" si="57">ROUND(F380 * H380, 2)</f>
        <v>95375</v>
      </c>
      <c r="J380" s="23">
        <f t="shared" si="49"/>
        <v>9.4537381387124427E-4</v>
      </c>
    </row>
    <row r="381" spans="1:10" ht="39" customHeight="1" x14ac:dyDescent="0.2">
      <c r="A381" s="16" t="s">
        <v>805</v>
      </c>
      <c r="B381" s="17" t="s">
        <v>579</v>
      </c>
      <c r="C381" s="18" t="s">
        <v>30</v>
      </c>
      <c r="D381" s="19" t="s">
        <v>580</v>
      </c>
      <c r="E381" s="20" t="s">
        <v>224</v>
      </c>
      <c r="F381" s="21">
        <v>1000</v>
      </c>
      <c r="G381" s="22">
        <v>6.44</v>
      </c>
      <c r="H381" s="22">
        <f t="shared" si="56"/>
        <v>8.4600000000000009</v>
      </c>
      <c r="I381" s="22">
        <f t="shared" si="57"/>
        <v>8460</v>
      </c>
      <c r="J381" s="23">
        <f t="shared" si="49"/>
        <v>8.3857011432248764E-5</v>
      </c>
    </row>
    <row r="382" spans="1:10" ht="39" customHeight="1" x14ac:dyDescent="0.2">
      <c r="A382" s="16" t="s">
        <v>806</v>
      </c>
      <c r="B382" s="17" t="s">
        <v>582</v>
      </c>
      <c r="C382" s="18" t="s">
        <v>30</v>
      </c>
      <c r="D382" s="19" t="s">
        <v>583</v>
      </c>
      <c r="E382" s="20" t="s">
        <v>224</v>
      </c>
      <c r="F382" s="21">
        <v>550</v>
      </c>
      <c r="G382" s="22">
        <v>9</v>
      </c>
      <c r="H382" s="22">
        <f t="shared" si="56"/>
        <v>11.82</v>
      </c>
      <c r="I382" s="22">
        <f t="shared" si="57"/>
        <v>6501</v>
      </c>
      <c r="J382" s="23">
        <f t="shared" si="49"/>
        <v>6.4439058075774141E-5</v>
      </c>
    </row>
    <row r="383" spans="1:10" ht="39" customHeight="1" x14ac:dyDescent="0.2">
      <c r="A383" s="16" t="s">
        <v>807</v>
      </c>
      <c r="B383" s="17" t="s">
        <v>377</v>
      </c>
      <c r="C383" s="18" t="s">
        <v>30</v>
      </c>
      <c r="D383" s="19" t="s">
        <v>378</v>
      </c>
      <c r="E383" s="20" t="s">
        <v>224</v>
      </c>
      <c r="F383" s="21">
        <v>2000</v>
      </c>
      <c r="G383" s="22">
        <v>15.61</v>
      </c>
      <c r="H383" s="22">
        <f t="shared" si="56"/>
        <v>20.49</v>
      </c>
      <c r="I383" s="22">
        <f t="shared" si="57"/>
        <v>40980</v>
      </c>
      <c r="J383" s="23">
        <f t="shared" si="49"/>
        <v>4.0620098445550291E-4</v>
      </c>
    </row>
    <row r="384" spans="1:10" ht="39" customHeight="1" x14ac:dyDescent="0.2">
      <c r="A384" s="16" t="s">
        <v>808</v>
      </c>
      <c r="B384" s="17" t="s">
        <v>380</v>
      </c>
      <c r="C384" s="18" t="s">
        <v>30</v>
      </c>
      <c r="D384" s="19" t="s">
        <v>381</v>
      </c>
      <c r="E384" s="20" t="s">
        <v>224</v>
      </c>
      <c r="F384" s="21">
        <v>1200</v>
      </c>
      <c r="G384" s="22">
        <v>24.5</v>
      </c>
      <c r="H384" s="22">
        <f t="shared" si="56"/>
        <v>32.17</v>
      </c>
      <c r="I384" s="22">
        <f t="shared" si="57"/>
        <v>38604</v>
      </c>
      <c r="J384" s="23">
        <f t="shared" si="49"/>
        <v>3.8264965358516921E-4</v>
      </c>
    </row>
    <row r="385" spans="1:10" ht="39" customHeight="1" x14ac:dyDescent="0.2">
      <c r="A385" s="16" t="s">
        <v>809</v>
      </c>
      <c r="B385" s="17" t="s">
        <v>383</v>
      </c>
      <c r="C385" s="18" t="s">
        <v>30</v>
      </c>
      <c r="D385" s="19" t="s">
        <v>384</v>
      </c>
      <c r="E385" s="20" t="s">
        <v>224</v>
      </c>
      <c r="F385" s="21">
        <v>600</v>
      </c>
      <c r="G385" s="22">
        <v>25.23</v>
      </c>
      <c r="H385" s="22">
        <f t="shared" si="56"/>
        <v>33.119999999999997</v>
      </c>
      <c r="I385" s="22">
        <f t="shared" si="57"/>
        <v>19872</v>
      </c>
      <c r="J385" s="23">
        <f t="shared" si="49"/>
        <v>1.9697476727915456E-4</v>
      </c>
    </row>
    <row r="386" spans="1:10" ht="51.95" customHeight="1" x14ac:dyDescent="0.2">
      <c r="A386" s="16" t="s">
        <v>810</v>
      </c>
      <c r="B386" s="17" t="s">
        <v>386</v>
      </c>
      <c r="C386" s="18" t="s">
        <v>30</v>
      </c>
      <c r="D386" s="19" t="s">
        <v>387</v>
      </c>
      <c r="E386" s="20" t="s">
        <v>224</v>
      </c>
      <c r="F386" s="21">
        <v>650</v>
      </c>
      <c r="G386" s="22">
        <v>37.65</v>
      </c>
      <c r="H386" s="22">
        <f t="shared" si="56"/>
        <v>49.43</v>
      </c>
      <c r="I386" s="22">
        <f t="shared" si="57"/>
        <v>32129.5</v>
      </c>
      <c r="J386" s="23">
        <f t="shared" si="49"/>
        <v>3.1847326818113908E-4</v>
      </c>
    </row>
    <row r="387" spans="1:10" ht="51.95" customHeight="1" x14ac:dyDescent="0.2">
      <c r="A387" s="16" t="s">
        <v>811</v>
      </c>
      <c r="B387" s="17" t="s">
        <v>392</v>
      </c>
      <c r="C387" s="18" t="s">
        <v>30</v>
      </c>
      <c r="D387" s="19" t="s">
        <v>393</v>
      </c>
      <c r="E387" s="20" t="s">
        <v>224</v>
      </c>
      <c r="F387" s="21">
        <v>200</v>
      </c>
      <c r="G387" s="22">
        <v>75.849999999999994</v>
      </c>
      <c r="H387" s="22">
        <f t="shared" si="56"/>
        <v>99.58</v>
      </c>
      <c r="I387" s="22">
        <f t="shared" si="57"/>
        <v>19916</v>
      </c>
      <c r="J387" s="23">
        <f t="shared" si="49"/>
        <v>1.9741090303601258E-4</v>
      </c>
    </row>
    <row r="388" spans="1:10" ht="26.1" customHeight="1" x14ac:dyDescent="0.2">
      <c r="A388" s="31" t="s">
        <v>812</v>
      </c>
      <c r="B388" s="32"/>
      <c r="C388" s="32"/>
      <c r="D388" s="33" t="s">
        <v>2946</v>
      </c>
      <c r="E388" s="32" t="s">
        <v>2816</v>
      </c>
      <c r="F388" s="34"/>
      <c r="G388" s="35"/>
      <c r="H388" s="35"/>
      <c r="I388" s="36"/>
      <c r="J388" s="37"/>
    </row>
    <row r="389" spans="1:10" ht="39" customHeight="1" x14ac:dyDescent="0.2">
      <c r="A389" s="16" t="s">
        <v>813</v>
      </c>
      <c r="B389" s="17" t="s">
        <v>814</v>
      </c>
      <c r="C389" s="18" t="s">
        <v>30</v>
      </c>
      <c r="D389" s="19" t="s">
        <v>815</v>
      </c>
      <c r="E389" s="20" t="s">
        <v>43</v>
      </c>
      <c r="F389" s="21">
        <v>234</v>
      </c>
      <c r="G389" s="22">
        <v>43.1</v>
      </c>
      <c r="H389" s="22">
        <f t="shared" ref="H389:H397" si="58">ROUND(G389 * (1 + 31.29 / 100), 2)</f>
        <v>56.59</v>
      </c>
      <c r="I389" s="22">
        <f t="shared" ref="I389:I397" si="59">ROUND(F389 * H389, 2)</f>
        <v>13242.06</v>
      </c>
      <c r="J389" s="23">
        <f t="shared" ref="J389:J452" si="60">I389 / 100886018.42</f>
        <v>1.3125763319226053E-4</v>
      </c>
    </row>
    <row r="390" spans="1:10" ht="26.1" customHeight="1" x14ac:dyDescent="0.2">
      <c r="A390" s="16" t="s">
        <v>816</v>
      </c>
      <c r="B390" s="17" t="s">
        <v>627</v>
      </c>
      <c r="C390" s="18" t="s">
        <v>27</v>
      </c>
      <c r="D390" s="19" t="s">
        <v>2947</v>
      </c>
      <c r="E390" s="20" t="s">
        <v>43</v>
      </c>
      <c r="F390" s="21">
        <v>4</v>
      </c>
      <c r="G390" s="22">
        <v>3.94</v>
      </c>
      <c r="H390" s="22">
        <f t="shared" si="58"/>
        <v>5.17</v>
      </c>
      <c r="I390" s="22">
        <f t="shared" si="59"/>
        <v>20.68</v>
      </c>
      <c r="J390" s="23">
        <f t="shared" si="60"/>
        <v>2.0498380572327477E-7</v>
      </c>
    </row>
    <row r="391" spans="1:10" ht="24" customHeight="1" x14ac:dyDescent="0.2">
      <c r="A391" s="16" t="s">
        <v>817</v>
      </c>
      <c r="B391" s="17" t="s">
        <v>629</v>
      </c>
      <c r="C391" s="18" t="s">
        <v>27</v>
      </c>
      <c r="D391" s="19" t="s">
        <v>2948</v>
      </c>
      <c r="E391" s="20" t="s">
        <v>43</v>
      </c>
      <c r="F391" s="21">
        <v>11</v>
      </c>
      <c r="G391" s="22">
        <v>3.49</v>
      </c>
      <c r="H391" s="22">
        <f t="shared" si="58"/>
        <v>4.58</v>
      </c>
      <c r="I391" s="22">
        <f t="shared" si="59"/>
        <v>50.38</v>
      </c>
      <c r="J391" s="23">
        <f t="shared" si="60"/>
        <v>4.9937544160244604E-7</v>
      </c>
    </row>
    <row r="392" spans="1:10" ht="26.1" customHeight="1" x14ac:dyDescent="0.2">
      <c r="A392" s="16" t="s">
        <v>818</v>
      </c>
      <c r="B392" s="17" t="s">
        <v>652</v>
      </c>
      <c r="C392" s="18" t="s">
        <v>27</v>
      </c>
      <c r="D392" s="19" t="s">
        <v>2949</v>
      </c>
      <c r="E392" s="20" t="s">
        <v>43</v>
      </c>
      <c r="F392" s="21">
        <v>5</v>
      </c>
      <c r="G392" s="22">
        <v>69.88</v>
      </c>
      <c r="H392" s="22">
        <f t="shared" si="58"/>
        <v>91.75</v>
      </c>
      <c r="I392" s="22">
        <f t="shared" si="59"/>
        <v>458.75</v>
      </c>
      <c r="J392" s="23">
        <f t="shared" si="60"/>
        <v>4.5472108740595893E-6</v>
      </c>
    </row>
    <row r="393" spans="1:10" ht="26.1" customHeight="1" x14ac:dyDescent="0.2">
      <c r="A393" s="16" t="s">
        <v>819</v>
      </c>
      <c r="B393" s="17" t="s">
        <v>654</v>
      </c>
      <c r="C393" s="18" t="s">
        <v>27</v>
      </c>
      <c r="D393" s="19" t="s">
        <v>2950</v>
      </c>
      <c r="E393" s="20" t="s">
        <v>43</v>
      </c>
      <c r="F393" s="21">
        <v>4</v>
      </c>
      <c r="G393" s="22">
        <v>92</v>
      </c>
      <c r="H393" s="22">
        <f t="shared" si="58"/>
        <v>120.79</v>
      </c>
      <c r="I393" s="22">
        <f t="shared" si="59"/>
        <v>483.16</v>
      </c>
      <c r="J393" s="23">
        <f t="shared" si="60"/>
        <v>4.7891670973528741E-6</v>
      </c>
    </row>
    <row r="394" spans="1:10" ht="39" customHeight="1" x14ac:dyDescent="0.2">
      <c r="A394" s="16" t="s">
        <v>820</v>
      </c>
      <c r="B394" s="17" t="s">
        <v>665</v>
      </c>
      <c r="C394" s="18" t="s">
        <v>22</v>
      </c>
      <c r="D394" s="19" t="s">
        <v>2951</v>
      </c>
      <c r="E394" s="20" t="s">
        <v>43</v>
      </c>
      <c r="F394" s="21">
        <v>1</v>
      </c>
      <c r="G394" s="22">
        <v>1771.4</v>
      </c>
      <c r="H394" s="22">
        <f t="shared" si="58"/>
        <v>2325.67</v>
      </c>
      <c r="I394" s="22">
        <f t="shared" si="59"/>
        <v>2325.67</v>
      </c>
      <c r="J394" s="23">
        <f t="shared" si="60"/>
        <v>2.3052451037545863E-5</v>
      </c>
    </row>
    <row r="395" spans="1:10" ht="39" customHeight="1" x14ac:dyDescent="0.2">
      <c r="A395" s="16" t="s">
        <v>821</v>
      </c>
      <c r="B395" s="17" t="s">
        <v>822</v>
      </c>
      <c r="C395" s="18" t="s">
        <v>22</v>
      </c>
      <c r="D395" s="19" t="s">
        <v>2972</v>
      </c>
      <c r="E395" s="20" t="s">
        <v>43</v>
      </c>
      <c r="F395" s="21">
        <v>1</v>
      </c>
      <c r="G395" s="22">
        <v>1234.3900000000001</v>
      </c>
      <c r="H395" s="22">
        <f t="shared" si="58"/>
        <v>1620.63</v>
      </c>
      <c r="I395" s="22">
        <f t="shared" si="59"/>
        <v>1620.63</v>
      </c>
      <c r="J395" s="23">
        <f t="shared" si="60"/>
        <v>1.6063970264473443E-5</v>
      </c>
    </row>
    <row r="396" spans="1:10" ht="39" customHeight="1" x14ac:dyDescent="0.2">
      <c r="A396" s="16" t="s">
        <v>823</v>
      </c>
      <c r="B396" s="17" t="s">
        <v>667</v>
      </c>
      <c r="C396" s="18" t="s">
        <v>22</v>
      </c>
      <c r="D396" s="19" t="s">
        <v>2952</v>
      </c>
      <c r="E396" s="20" t="s">
        <v>43</v>
      </c>
      <c r="F396" s="21">
        <v>6</v>
      </c>
      <c r="G396" s="22">
        <v>1431.39</v>
      </c>
      <c r="H396" s="22">
        <f t="shared" si="58"/>
        <v>1879.27</v>
      </c>
      <c r="I396" s="22">
        <f t="shared" si="59"/>
        <v>11275.62</v>
      </c>
      <c r="J396" s="23">
        <f t="shared" si="60"/>
        <v>1.1176593324417175E-4</v>
      </c>
    </row>
    <row r="397" spans="1:10" ht="39" customHeight="1" x14ac:dyDescent="0.2">
      <c r="A397" s="16" t="s">
        <v>824</v>
      </c>
      <c r="B397" s="17" t="s">
        <v>669</v>
      </c>
      <c r="C397" s="18" t="s">
        <v>22</v>
      </c>
      <c r="D397" s="19" t="s">
        <v>2953</v>
      </c>
      <c r="E397" s="20" t="s">
        <v>43</v>
      </c>
      <c r="F397" s="21">
        <v>3</v>
      </c>
      <c r="G397" s="22">
        <v>1734.39</v>
      </c>
      <c r="H397" s="22">
        <f t="shared" si="58"/>
        <v>2277.08</v>
      </c>
      <c r="I397" s="22">
        <f t="shared" si="59"/>
        <v>6831.24</v>
      </c>
      <c r="J397" s="23">
        <f t="shared" si="60"/>
        <v>6.7712455174519514E-5</v>
      </c>
    </row>
    <row r="398" spans="1:10" ht="24" customHeight="1" x14ac:dyDescent="0.2">
      <c r="A398" s="31" t="s">
        <v>825</v>
      </c>
      <c r="B398" s="32"/>
      <c r="C398" s="32"/>
      <c r="D398" s="33" t="s">
        <v>2895</v>
      </c>
      <c r="E398" s="32" t="s">
        <v>2816</v>
      </c>
      <c r="F398" s="34"/>
      <c r="G398" s="35"/>
      <c r="H398" s="35"/>
      <c r="I398" s="36"/>
      <c r="J398" s="37"/>
    </row>
    <row r="399" spans="1:10" ht="26.1" customHeight="1" x14ac:dyDescent="0.2">
      <c r="A399" s="38" t="s">
        <v>826</v>
      </c>
      <c r="B399" s="39" t="s">
        <v>434</v>
      </c>
      <c r="C399" s="40" t="s">
        <v>30</v>
      </c>
      <c r="D399" s="41" t="s">
        <v>435</v>
      </c>
      <c r="E399" s="42" t="s">
        <v>43</v>
      </c>
      <c r="F399" s="43">
        <v>48</v>
      </c>
      <c r="G399" s="44">
        <v>120.88</v>
      </c>
      <c r="H399" s="44">
        <f t="shared" ref="H399:H410" si="61">ROUND(G399 * (1 + 31.29 / 100), 2)</f>
        <v>158.69999999999999</v>
      </c>
      <c r="I399" s="44">
        <f t="shared" ref="I399:I410" si="62">ROUND(F399 * H399, 2)</f>
        <v>7617.6</v>
      </c>
      <c r="J399" s="45">
        <f t="shared" si="60"/>
        <v>7.5506994123675922E-5</v>
      </c>
    </row>
    <row r="400" spans="1:10" ht="26.1" customHeight="1" x14ac:dyDescent="0.2">
      <c r="A400" s="16" t="s">
        <v>827</v>
      </c>
      <c r="B400" s="17" t="s">
        <v>675</v>
      </c>
      <c r="C400" s="18" t="s">
        <v>30</v>
      </c>
      <c r="D400" s="19" t="s">
        <v>676</v>
      </c>
      <c r="E400" s="20" t="s">
        <v>43</v>
      </c>
      <c r="F400" s="21">
        <v>6</v>
      </c>
      <c r="G400" s="22">
        <v>81.849999999999994</v>
      </c>
      <c r="H400" s="22">
        <f t="shared" si="61"/>
        <v>107.46</v>
      </c>
      <c r="I400" s="22">
        <f t="shared" si="62"/>
        <v>644.76</v>
      </c>
      <c r="J400" s="23">
        <f t="shared" si="60"/>
        <v>6.3909747861769165E-6</v>
      </c>
    </row>
    <row r="401" spans="1:10" ht="26.1" customHeight="1" x14ac:dyDescent="0.2">
      <c r="A401" s="16" t="s">
        <v>828</v>
      </c>
      <c r="B401" s="17" t="s">
        <v>829</v>
      </c>
      <c r="C401" s="18" t="s">
        <v>30</v>
      </c>
      <c r="D401" s="19" t="s">
        <v>830</v>
      </c>
      <c r="E401" s="20" t="s">
        <v>43</v>
      </c>
      <c r="F401" s="21">
        <v>8</v>
      </c>
      <c r="G401" s="22">
        <v>83.56</v>
      </c>
      <c r="H401" s="22">
        <f t="shared" si="61"/>
        <v>109.71</v>
      </c>
      <c r="I401" s="22">
        <f t="shared" si="62"/>
        <v>877.68</v>
      </c>
      <c r="J401" s="23">
        <f t="shared" si="60"/>
        <v>8.6997188881626598E-6</v>
      </c>
    </row>
    <row r="402" spans="1:10" ht="26.1" customHeight="1" x14ac:dyDescent="0.2">
      <c r="A402" s="16" t="s">
        <v>831</v>
      </c>
      <c r="B402" s="17" t="s">
        <v>678</v>
      </c>
      <c r="C402" s="18" t="s">
        <v>30</v>
      </c>
      <c r="D402" s="19" t="s">
        <v>679</v>
      </c>
      <c r="E402" s="20" t="s">
        <v>43</v>
      </c>
      <c r="F402" s="21">
        <v>1</v>
      </c>
      <c r="G402" s="22">
        <v>87.11</v>
      </c>
      <c r="H402" s="22">
        <f t="shared" si="61"/>
        <v>114.37</v>
      </c>
      <c r="I402" s="22">
        <f t="shared" si="62"/>
        <v>114.37</v>
      </c>
      <c r="J402" s="23">
        <f t="shared" si="60"/>
        <v>1.133655602542115E-6</v>
      </c>
    </row>
    <row r="403" spans="1:10" ht="26.1" customHeight="1" x14ac:dyDescent="0.2">
      <c r="A403" s="16" t="s">
        <v>832</v>
      </c>
      <c r="B403" s="17" t="s">
        <v>437</v>
      </c>
      <c r="C403" s="18" t="s">
        <v>30</v>
      </c>
      <c r="D403" s="19" t="s">
        <v>438</v>
      </c>
      <c r="E403" s="20" t="s">
        <v>43</v>
      </c>
      <c r="F403" s="21">
        <v>6</v>
      </c>
      <c r="G403" s="22">
        <v>87.11</v>
      </c>
      <c r="H403" s="22">
        <f t="shared" si="61"/>
        <v>114.37</v>
      </c>
      <c r="I403" s="22">
        <f t="shared" si="62"/>
        <v>686.22</v>
      </c>
      <c r="J403" s="23">
        <f t="shared" si="60"/>
        <v>6.8019336152526891E-6</v>
      </c>
    </row>
    <row r="404" spans="1:10" ht="26.1" customHeight="1" x14ac:dyDescent="0.2">
      <c r="A404" s="16" t="s">
        <v>833</v>
      </c>
      <c r="B404" s="17" t="s">
        <v>682</v>
      </c>
      <c r="C404" s="18" t="s">
        <v>30</v>
      </c>
      <c r="D404" s="19" t="s">
        <v>683</v>
      </c>
      <c r="E404" s="20" t="s">
        <v>43</v>
      </c>
      <c r="F404" s="21">
        <v>2</v>
      </c>
      <c r="G404" s="22">
        <v>91.37</v>
      </c>
      <c r="H404" s="22">
        <f t="shared" si="61"/>
        <v>119.96</v>
      </c>
      <c r="I404" s="22">
        <f t="shared" si="62"/>
        <v>239.92</v>
      </c>
      <c r="J404" s="23">
        <f t="shared" si="60"/>
        <v>2.3781293360313384E-6</v>
      </c>
    </row>
    <row r="405" spans="1:10" ht="26.1" customHeight="1" x14ac:dyDescent="0.2">
      <c r="A405" s="16" t="s">
        <v>834</v>
      </c>
      <c r="B405" s="17" t="s">
        <v>685</v>
      </c>
      <c r="C405" s="18" t="s">
        <v>30</v>
      </c>
      <c r="D405" s="19" t="s">
        <v>686</v>
      </c>
      <c r="E405" s="20" t="s">
        <v>43</v>
      </c>
      <c r="F405" s="21">
        <v>14</v>
      </c>
      <c r="G405" s="22">
        <v>97.81</v>
      </c>
      <c r="H405" s="22">
        <f t="shared" si="61"/>
        <v>128.41</v>
      </c>
      <c r="I405" s="22">
        <f t="shared" si="62"/>
        <v>1797.74</v>
      </c>
      <c r="J405" s="23">
        <f t="shared" si="60"/>
        <v>1.7819515807589942E-5</v>
      </c>
    </row>
    <row r="406" spans="1:10" ht="26.1" customHeight="1" x14ac:dyDescent="0.2">
      <c r="A406" s="16" t="s">
        <v>835</v>
      </c>
      <c r="B406" s="17" t="s">
        <v>836</v>
      </c>
      <c r="C406" s="18" t="s">
        <v>27</v>
      </c>
      <c r="D406" s="19" t="s">
        <v>2973</v>
      </c>
      <c r="E406" s="20" t="s">
        <v>43</v>
      </c>
      <c r="F406" s="21">
        <v>3</v>
      </c>
      <c r="G406" s="22">
        <v>103.19</v>
      </c>
      <c r="H406" s="22">
        <f t="shared" si="61"/>
        <v>135.47999999999999</v>
      </c>
      <c r="I406" s="22">
        <f t="shared" si="62"/>
        <v>406.44</v>
      </c>
      <c r="J406" s="23">
        <f t="shared" si="60"/>
        <v>4.0287049322131429E-6</v>
      </c>
    </row>
    <row r="407" spans="1:10" ht="26.1" customHeight="1" x14ac:dyDescent="0.2">
      <c r="A407" s="16" t="s">
        <v>837</v>
      </c>
      <c r="B407" s="17" t="s">
        <v>693</v>
      </c>
      <c r="C407" s="18" t="s">
        <v>27</v>
      </c>
      <c r="D407" s="19" t="s">
        <v>2956</v>
      </c>
      <c r="E407" s="20" t="s">
        <v>43</v>
      </c>
      <c r="F407" s="21">
        <v>3</v>
      </c>
      <c r="G407" s="22">
        <v>135.33000000000001</v>
      </c>
      <c r="H407" s="22">
        <f t="shared" si="61"/>
        <v>177.67</v>
      </c>
      <c r="I407" s="22">
        <f t="shared" si="62"/>
        <v>533.01</v>
      </c>
      <c r="J407" s="23">
        <f t="shared" si="60"/>
        <v>5.2832890855204391E-6</v>
      </c>
    </row>
    <row r="408" spans="1:10" ht="26.1" customHeight="1" x14ac:dyDescent="0.2">
      <c r="A408" s="16" t="s">
        <v>838</v>
      </c>
      <c r="B408" s="17" t="s">
        <v>699</v>
      </c>
      <c r="C408" s="18" t="s">
        <v>27</v>
      </c>
      <c r="D408" s="19" t="s">
        <v>2959</v>
      </c>
      <c r="E408" s="20" t="s">
        <v>43</v>
      </c>
      <c r="F408" s="21">
        <v>1</v>
      </c>
      <c r="G408" s="22">
        <v>479.11</v>
      </c>
      <c r="H408" s="22">
        <f t="shared" si="61"/>
        <v>629.02</v>
      </c>
      <c r="I408" s="22">
        <f t="shared" si="62"/>
        <v>629.02</v>
      </c>
      <c r="J408" s="23">
        <f t="shared" si="60"/>
        <v>6.2349571313372479E-6</v>
      </c>
    </row>
    <row r="409" spans="1:10" ht="26.1" customHeight="1" x14ac:dyDescent="0.2">
      <c r="A409" s="16" t="s">
        <v>839</v>
      </c>
      <c r="B409" s="17" t="s">
        <v>715</v>
      </c>
      <c r="C409" s="18" t="s">
        <v>30</v>
      </c>
      <c r="D409" s="19" t="s">
        <v>716</v>
      </c>
      <c r="E409" s="20" t="s">
        <v>43</v>
      </c>
      <c r="F409" s="21">
        <v>235</v>
      </c>
      <c r="G409" s="22">
        <v>13.2</v>
      </c>
      <c r="H409" s="22">
        <f t="shared" si="61"/>
        <v>17.329999999999998</v>
      </c>
      <c r="I409" s="22">
        <f t="shared" si="62"/>
        <v>4072.55</v>
      </c>
      <c r="J409" s="23">
        <f t="shared" si="60"/>
        <v>4.0367833558913091E-5</v>
      </c>
    </row>
    <row r="410" spans="1:10" ht="26.1" customHeight="1" x14ac:dyDescent="0.2">
      <c r="A410" s="16" t="s">
        <v>840</v>
      </c>
      <c r="B410" s="17" t="s">
        <v>718</v>
      </c>
      <c r="C410" s="18" t="s">
        <v>30</v>
      </c>
      <c r="D410" s="19" t="s">
        <v>719</v>
      </c>
      <c r="E410" s="20" t="s">
        <v>43</v>
      </c>
      <c r="F410" s="21">
        <v>38</v>
      </c>
      <c r="G410" s="22">
        <v>13.77</v>
      </c>
      <c r="H410" s="22">
        <f t="shared" si="61"/>
        <v>18.079999999999998</v>
      </c>
      <c r="I410" s="22">
        <f t="shared" si="62"/>
        <v>687.04</v>
      </c>
      <c r="J410" s="23">
        <f t="shared" si="60"/>
        <v>6.810061599812316E-6</v>
      </c>
    </row>
    <row r="411" spans="1:10" ht="24" customHeight="1" x14ac:dyDescent="0.2">
      <c r="A411" s="31" t="s">
        <v>841</v>
      </c>
      <c r="B411" s="32"/>
      <c r="C411" s="32"/>
      <c r="D411" s="33" t="s">
        <v>842</v>
      </c>
      <c r="E411" s="32" t="s">
        <v>2816</v>
      </c>
      <c r="F411" s="34"/>
      <c r="G411" s="35"/>
      <c r="H411" s="35"/>
      <c r="I411" s="36"/>
      <c r="J411" s="37"/>
    </row>
    <row r="412" spans="1:10" ht="24" customHeight="1" x14ac:dyDescent="0.2">
      <c r="A412" s="31" t="s">
        <v>843</v>
      </c>
      <c r="B412" s="32"/>
      <c r="C412" s="32"/>
      <c r="D412" s="33" t="s">
        <v>2974</v>
      </c>
      <c r="E412" s="32" t="s">
        <v>2816</v>
      </c>
      <c r="F412" s="34"/>
      <c r="G412" s="35"/>
      <c r="H412" s="35"/>
      <c r="I412" s="36"/>
      <c r="J412" s="37"/>
    </row>
    <row r="413" spans="1:10" ht="24" customHeight="1" x14ac:dyDescent="0.2">
      <c r="A413" s="31" t="s">
        <v>844</v>
      </c>
      <c r="B413" s="32"/>
      <c r="C413" s="32"/>
      <c r="D413" s="33" t="s">
        <v>2975</v>
      </c>
      <c r="E413" s="32" t="s">
        <v>2816</v>
      </c>
      <c r="F413" s="34"/>
      <c r="G413" s="35"/>
      <c r="H413" s="35"/>
      <c r="I413" s="36"/>
      <c r="J413" s="37"/>
    </row>
    <row r="414" spans="1:10" ht="26.1" customHeight="1" x14ac:dyDescent="0.2">
      <c r="A414" s="16" t="s">
        <v>845</v>
      </c>
      <c r="B414" s="17" t="s">
        <v>846</v>
      </c>
      <c r="C414" s="18" t="s">
        <v>27</v>
      </c>
      <c r="D414" s="19" t="s">
        <v>2976</v>
      </c>
      <c r="E414" s="20" t="s">
        <v>43</v>
      </c>
      <c r="F414" s="21">
        <v>3</v>
      </c>
      <c r="G414" s="22">
        <v>3685.48</v>
      </c>
      <c r="H414" s="22">
        <f>ROUND(G414 * (1 + 31.29 / 100), 2)</f>
        <v>4838.67</v>
      </c>
      <c r="I414" s="22">
        <f>ROUND(F414 * H414, 2)</f>
        <v>14516.01</v>
      </c>
      <c r="J414" s="23">
        <f t="shared" si="60"/>
        <v>1.4388525017974439E-4</v>
      </c>
    </row>
    <row r="415" spans="1:10" ht="24" customHeight="1" x14ac:dyDescent="0.2">
      <c r="A415" s="31" t="s">
        <v>847</v>
      </c>
      <c r="B415" s="32"/>
      <c r="C415" s="32"/>
      <c r="D415" s="33" t="s">
        <v>2977</v>
      </c>
      <c r="E415" s="32" t="s">
        <v>2816</v>
      </c>
      <c r="F415" s="34"/>
      <c r="G415" s="35"/>
      <c r="H415" s="35"/>
      <c r="I415" s="36"/>
      <c r="J415" s="37"/>
    </row>
    <row r="416" spans="1:10" ht="26.1" customHeight="1" x14ac:dyDescent="0.2">
      <c r="A416" s="16" t="s">
        <v>848</v>
      </c>
      <c r="B416" s="17" t="s">
        <v>849</v>
      </c>
      <c r="C416" s="18" t="s">
        <v>27</v>
      </c>
      <c r="D416" s="19" t="s">
        <v>2978</v>
      </c>
      <c r="E416" s="20" t="s">
        <v>43</v>
      </c>
      <c r="F416" s="21">
        <v>58</v>
      </c>
      <c r="G416" s="22">
        <v>6.64</v>
      </c>
      <c r="H416" s="22">
        <f>ROUND(G416 * (1 + 31.29 / 100), 2)</f>
        <v>8.7200000000000006</v>
      </c>
      <c r="I416" s="22">
        <f>ROUND(F416 * H416, 2)</f>
        <v>505.76</v>
      </c>
      <c r="J416" s="23">
        <f t="shared" si="60"/>
        <v>5.0131822815572267E-6</v>
      </c>
    </row>
    <row r="417" spans="1:10" ht="26.1" customHeight="1" x14ac:dyDescent="0.2">
      <c r="A417" s="16" t="s">
        <v>850</v>
      </c>
      <c r="B417" s="17" t="s">
        <v>851</v>
      </c>
      <c r="C417" s="18" t="s">
        <v>30</v>
      </c>
      <c r="D417" s="19" t="s">
        <v>852</v>
      </c>
      <c r="E417" s="20" t="s">
        <v>43</v>
      </c>
      <c r="F417" s="21">
        <v>6</v>
      </c>
      <c r="G417" s="22">
        <v>983.47</v>
      </c>
      <c r="H417" s="22">
        <f>ROUND(G417 * (1 + 31.29 / 100), 2)</f>
        <v>1291.2</v>
      </c>
      <c r="I417" s="22">
        <f>ROUND(F417 * H417, 2)</f>
        <v>7747.2</v>
      </c>
      <c r="J417" s="23">
        <f t="shared" si="60"/>
        <v>7.6791612171148656E-5</v>
      </c>
    </row>
    <row r="418" spans="1:10" ht="24" customHeight="1" x14ac:dyDescent="0.2">
      <c r="A418" s="16" t="s">
        <v>853</v>
      </c>
      <c r="B418" s="17" t="s">
        <v>854</v>
      </c>
      <c r="C418" s="18" t="s">
        <v>95</v>
      </c>
      <c r="D418" s="19" t="s">
        <v>855</v>
      </c>
      <c r="E418" s="20" t="s">
        <v>43</v>
      </c>
      <c r="F418" s="21">
        <v>216</v>
      </c>
      <c r="G418" s="22">
        <v>20.07</v>
      </c>
      <c r="H418" s="22">
        <f>ROUND(G418 * (1 + 31.29 / 100), 2)</f>
        <v>26.35</v>
      </c>
      <c r="I418" s="22">
        <f>ROUND(F418 * H418, 2)</f>
        <v>5691.6</v>
      </c>
      <c r="J418" s="23">
        <f t="shared" si="60"/>
        <v>5.6416142584844813E-5</v>
      </c>
    </row>
    <row r="419" spans="1:10" ht="24" customHeight="1" x14ac:dyDescent="0.2">
      <c r="A419" s="31" t="s">
        <v>856</v>
      </c>
      <c r="B419" s="32"/>
      <c r="C419" s="32"/>
      <c r="D419" s="33" t="s">
        <v>2979</v>
      </c>
      <c r="E419" s="32" t="s">
        <v>2816</v>
      </c>
      <c r="F419" s="34"/>
      <c r="G419" s="35"/>
      <c r="H419" s="35"/>
      <c r="I419" s="36"/>
      <c r="J419" s="37"/>
    </row>
    <row r="420" spans="1:10" ht="51.95" customHeight="1" x14ac:dyDescent="0.2">
      <c r="A420" s="38" t="s">
        <v>857</v>
      </c>
      <c r="B420" s="39" t="s">
        <v>858</v>
      </c>
      <c r="C420" s="40" t="s">
        <v>27</v>
      </c>
      <c r="D420" s="41" t="s">
        <v>2980</v>
      </c>
      <c r="E420" s="42" t="s">
        <v>43</v>
      </c>
      <c r="F420" s="43">
        <v>2</v>
      </c>
      <c r="G420" s="44">
        <v>105.31</v>
      </c>
      <c r="H420" s="44">
        <f>ROUND(G420 * (1 + 31.29 / 100), 2)</f>
        <v>138.26</v>
      </c>
      <c r="I420" s="44">
        <f>ROUND(F420 * H420, 2)</f>
        <v>276.52</v>
      </c>
      <c r="J420" s="45">
        <f t="shared" si="60"/>
        <v>2.7409149883268828E-6</v>
      </c>
    </row>
    <row r="421" spans="1:10" ht="24" customHeight="1" x14ac:dyDescent="0.2">
      <c r="A421" s="16" t="s">
        <v>859</v>
      </c>
      <c r="B421" s="17" t="s">
        <v>860</v>
      </c>
      <c r="C421" s="18" t="s">
        <v>27</v>
      </c>
      <c r="D421" s="19" t="s">
        <v>2981</v>
      </c>
      <c r="E421" s="20" t="s">
        <v>43</v>
      </c>
      <c r="F421" s="21">
        <v>1</v>
      </c>
      <c r="G421" s="22">
        <v>1053.06</v>
      </c>
      <c r="H421" s="22">
        <f>ROUND(G421 * (1 + 31.29 / 100), 2)</f>
        <v>1382.56</v>
      </c>
      <c r="I421" s="22">
        <f>ROUND(F421 * H421, 2)</f>
        <v>1382.56</v>
      </c>
      <c r="J421" s="23">
        <f t="shared" si="60"/>
        <v>1.3704178454582725E-5</v>
      </c>
    </row>
    <row r="422" spans="1:10" ht="26.1" customHeight="1" x14ac:dyDescent="0.2">
      <c r="A422" s="38" t="s">
        <v>861</v>
      </c>
      <c r="B422" s="39" t="s">
        <v>862</v>
      </c>
      <c r="C422" s="40" t="s">
        <v>27</v>
      </c>
      <c r="D422" s="41" t="s">
        <v>2982</v>
      </c>
      <c r="E422" s="42" t="s">
        <v>43</v>
      </c>
      <c r="F422" s="43">
        <v>1</v>
      </c>
      <c r="G422" s="44">
        <v>153.83000000000001</v>
      </c>
      <c r="H422" s="44">
        <f>ROUND(G422 * (1 + 31.29 / 100), 2)</f>
        <v>201.96</v>
      </c>
      <c r="I422" s="44">
        <f>ROUND(F422 * H422, 2)</f>
        <v>201.96</v>
      </c>
      <c r="J422" s="45">
        <f t="shared" si="60"/>
        <v>2.0018631239783641E-6</v>
      </c>
    </row>
    <row r="423" spans="1:10" ht="24" customHeight="1" x14ac:dyDescent="0.2">
      <c r="A423" s="31" t="s">
        <v>863</v>
      </c>
      <c r="B423" s="32"/>
      <c r="C423" s="32"/>
      <c r="D423" s="33" t="s">
        <v>2983</v>
      </c>
      <c r="E423" s="32" t="s">
        <v>2816</v>
      </c>
      <c r="F423" s="34"/>
      <c r="G423" s="35"/>
      <c r="H423" s="35"/>
      <c r="I423" s="36"/>
      <c r="J423" s="37"/>
    </row>
    <row r="424" spans="1:10" ht="24" customHeight="1" x14ac:dyDescent="0.2">
      <c r="A424" s="16" t="s">
        <v>864</v>
      </c>
      <c r="B424" s="17" t="s">
        <v>865</v>
      </c>
      <c r="C424" s="18" t="s">
        <v>95</v>
      </c>
      <c r="D424" s="19" t="s">
        <v>2984</v>
      </c>
      <c r="E424" s="20" t="s">
        <v>866</v>
      </c>
      <c r="F424" s="21">
        <v>1</v>
      </c>
      <c r="G424" s="22">
        <v>1199.72</v>
      </c>
      <c r="H424" s="22">
        <f t="shared" ref="H424:H430" si="63">ROUND(G424 * (1 + 31.29 / 100), 2)</f>
        <v>1575.11</v>
      </c>
      <c r="I424" s="22">
        <f t="shared" ref="I424:I430" si="64">ROUND(F424 * H424, 2)</f>
        <v>1575.11</v>
      </c>
      <c r="J424" s="23">
        <f t="shared" si="60"/>
        <v>1.5612767999651222E-5</v>
      </c>
    </row>
    <row r="425" spans="1:10" ht="24" customHeight="1" x14ac:dyDescent="0.2">
      <c r="A425" s="38" t="s">
        <v>867</v>
      </c>
      <c r="B425" s="39" t="s">
        <v>868</v>
      </c>
      <c r="C425" s="40" t="s">
        <v>27</v>
      </c>
      <c r="D425" s="41" t="s">
        <v>2985</v>
      </c>
      <c r="E425" s="42" t="s">
        <v>43</v>
      </c>
      <c r="F425" s="43">
        <v>1</v>
      </c>
      <c r="G425" s="44">
        <v>3.8</v>
      </c>
      <c r="H425" s="44">
        <f t="shared" si="63"/>
        <v>4.99</v>
      </c>
      <c r="I425" s="44">
        <f t="shared" si="64"/>
        <v>4.99</v>
      </c>
      <c r="J425" s="45">
        <f t="shared" si="60"/>
        <v>4.9461759698217658E-8</v>
      </c>
    </row>
    <row r="426" spans="1:10" ht="24" customHeight="1" x14ac:dyDescent="0.2">
      <c r="A426" s="16" t="s">
        <v>869</v>
      </c>
      <c r="B426" s="17" t="s">
        <v>870</v>
      </c>
      <c r="C426" s="18" t="s">
        <v>27</v>
      </c>
      <c r="D426" s="19" t="s">
        <v>2986</v>
      </c>
      <c r="E426" s="20" t="s">
        <v>43</v>
      </c>
      <c r="F426" s="21">
        <v>1</v>
      </c>
      <c r="G426" s="22">
        <v>29.86</v>
      </c>
      <c r="H426" s="22">
        <f t="shared" si="63"/>
        <v>39.200000000000003</v>
      </c>
      <c r="I426" s="22">
        <f t="shared" si="64"/>
        <v>39.200000000000003</v>
      </c>
      <c r="J426" s="23">
        <f t="shared" si="60"/>
        <v>3.8855731065533713E-7</v>
      </c>
    </row>
    <row r="427" spans="1:10" ht="24" customHeight="1" x14ac:dyDescent="0.2">
      <c r="A427" s="16" t="s">
        <v>871</v>
      </c>
      <c r="B427" s="17" t="s">
        <v>870</v>
      </c>
      <c r="C427" s="18" t="s">
        <v>27</v>
      </c>
      <c r="D427" s="19" t="s">
        <v>2986</v>
      </c>
      <c r="E427" s="20" t="s">
        <v>43</v>
      </c>
      <c r="F427" s="21">
        <v>1</v>
      </c>
      <c r="G427" s="22">
        <v>29.86</v>
      </c>
      <c r="H427" s="22">
        <f t="shared" si="63"/>
        <v>39.200000000000003</v>
      </c>
      <c r="I427" s="22">
        <f t="shared" si="64"/>
        <v>39.200000000000003</v>
      </c>
      <c r="J427" s="23">
        <f t="shared" si="60"/>
        <v>3.8855731065533713E-7</v>
      </c>
    </row>
    <row r="428" spans="1:10" ht="24" customHeight="1" x14ac:dyDescent="0.2">
      <c r="A428" s="38" t="s">
        <v>872</v>
      </c>
      <c r="B428" s="39" t="s">
        <v>873</v>
      </c>
      <c r="C428" s="40" t="s">
        <v>27</v>
      </c>
      <c r="D428" s="41" t="s">
        <v>2987</v>
      </c>
      <c r="E428" s="42" t="s">
        <v>43</v>
      </c>
      <c r="F428" s="43">
        <v>3</v>
      </c>
      <c r="G428" s="44">
        <v>18.600000000000001</v>
      </c>
      <c r="H428" s="44">
        <f t="shared" si="63"/>
        <v>24.42</v>
      </c>
      <c r="I428" s="44">
        <f t="shared" si="64"/>
        <v>73.260000000000005</v>
      </c>
      <c r="J428" s="45">
        <f t="shared" si="60"/>
        <v>7.2616603516862241E-7</v>
      </c>
    </row>
    <row r="429" spans="1:10" ht="24" customHeight="1" x14ac:dyDescent="0.2">
      <c r="A429" s="16" t="s">
        <v>874</v>
      </c>
      <c r="B429" s="17" t="s">
        <v>875</v>
      </c>
      <c r="C429" s="18" t="s">
        <v>95</v>
      </c>
      <c r="D429" s="19" t="s">
        <v>876</v>
      </c>
      <c r="E429" s="20" t="s">
        <v>43</v>
      </c>
      <c r="F429" s="21">
        <v>2</v>
      </c>
      <c r="G429" s="22">
        <v>91.29</v>
      </c>
      <c r="H429" s="22">
        <f t="shared" si="63"/>
        <v>119.85</v>
      </c>
      <c r="I429" s="22">
        <f t="shared" si="64"/>
        <v>239.7</v>
      </c>
      <c r="J429" s="23">
        <f t="shared" si="60"/>
        <v>2.3759486572470484E-6</v>
      </c>
    </row>
    <row r="430" spans="1:10" ht="26.1" customHeight="1" x14ac:dyDescent="0.2">
      <c r="A430" s="16" t="s">
        <v>877</v>
      </c>
      <c r="B430" s="17" t="s">
        <v>878</v>
      </c>
      <c r="C430" s="18" t="s">
        <v>27</v>
      </c>
      <c r="D430" s="19" t="s">
        <v>2988</v>
      </c>
      <c r="E430" s="20" t="s">
        <v>43</v>
      </c>
      <c r="F430" s="21">
        <v>1</v>
      </c>
      <c r="G430" s="22">
        <v>347.38</v>
      </c>
      <c r="H430" s="22">
        <f t="shared" si="63"/>
        <v>456.08</v>
      </c>
      <c r="I430" s="22">
        <f t="shared" si="64"/>
        <v>456.08</v>
      </c>
      <c r="J430" s="23">
        <f t="shared" si="60"/>
        <v>4.5207453633593403E-6</v>
      </c>
    </row>
    <row r="431" spans="1:10" ht="24" customHeight="1" x14ac:dyDescent="0.2">
      <c r="A431" s="31" t="s">
        <v>879</v>
      </c>
      <c r="B431" s="32"/>
      <c r="C431" s="32"/>
      <c r="D431" s="33" t="s">
        <v>2989</v>
      </c>
      <c r="E431" s="32" t="s">
        <v>2816</v>
      </c>
      <c r="F431" s="34"/>
      <c r="G431" s="35"/>
      <c r="H431" s="35"/>
      <c r="I431" s="36"/>
      <c r="J431" s="37"/>
    </row>
    <row r="432" spans="1:10" ht="26.1" customHeight="1" x14ac:dyDescent="0.2">
      <c r="A432" s="16" t="s">
        <v>880</v>
      </c>
      <c r="B432" s="17" t="s">
        <v>508</v>
      </c>
      <c r="C432" s="18" t="s">
        <v>27</v>
      </c>
      <c r="D432" s="19" t="s">
        <v>2924</v>
      </c>
      <c r="E432" s="20" t="s">
        <v>43</v>
      </c>
      <c r="F432" s="21">
        <v>34</v>
      </c>
      <c r="G432" s="22">
        <v>59.12</v>
      </c>
      <c r="H432" s="22">
        <f t="shared" ref="H432:H439" si="65">ROUND(G432 * (1 + 31.29 / 100), 2)</f>
        <v>77.62</v>
      </c>
      <c r="I432" s="22">
        <f t="shared" ref="I432:I439" si="66">ROUND(F432 * H432, 2)</f>
        <v>2639.08</v>
      </c>
      <c r="J432" s="23">
        <f t="shared" si="60"/>
        <v>2.6159026209293035E-5</v>
      </c>
    </row>
    <row r="433" spans="1:10" ht="24" customHeight="1" x14ac:dyDescent="0.2">
      <c r="A433" s="16" t="s">
        <v>881</v>
      </c>
      <c r="B433" s="17" t="s">
        <v>882</v>
      </c>
      <c r="C433" s="18" t="s">
        <v>22</v>
      </c>
      <c r="D433" s="19" t="s">
        <v>883</v>
      </c>
      <c r="E433" s="20" t="s">
        <v>43</v>
      </c>
      <c r="F433" s="21">
        <v>5</v>
      </c>
      <c r="G433" s="22">
        <v>10.67</v>
      </c>
      <c r="H433" s="22">
        <f t="shared" si="65"/>
        <v>14.01</v>
      </c>
      <c r="I433" s="22">
        <f t="shared" si="66"/>
        <v>70.05</v>
      </c>
      <c r="J433" s="23">
        <f t="shared" si="60"/>
        <v>6.9434794927057043E-7</v>
      </c>
    </row>
    <row r="434" spans="1:10" ht="26.1" customHeight="1" x14ac:dyDescent="0.2">
      <c r="A434" s="16" t="s">
        <v>884</v>
      </c>
      <c r="B434" s="17" t="s">
        <v>461</v>
      </c>
      <c r="C434" s="18" t="s">
        <v>27</v>
      </c>
      <c r="D434" s="19" t="s">
        <v>2901</v>
      </c>
      <c r="E434" s="20" t="s">
        <v>43</v>
      </c>
      <c r="F434" s="21">
        <v>19</v>
      </c>
      <c r="G434" s="22">
        <v>6.79</v>
      </c>
      <c r="H434" s="22">
        <f t="shared" si="65"/>
        <v>8.91</v>
      </c>
      <c r="I434" s="22">
        <f t="shared" si="66"/>
        <v>169.29</v>
      </c>
      <c r="J434" s="23">
        <f t="shared" si="60"/>
        <v>1.6780323245112759E-6</v>
      </c>
    </row>
    <row r="435" spans="1:10" ht="26.1" customHeight="1" x14ac:dyDescent="0.2">
      <c r="A435" s="16" t="s">
        <v>885</v>
      </c>
      <c r="B435" s="17" t="s">
        <v>463</v>
      </c>
      <c r="C435" s="18" t="s">
        <v>27</v>
      </c>
      <c r="D435" s="19" t="s">
        <v>2902</v>
      </c>
      <c r="E435" s="20" t="s">
        <v>43</v>
      </c>
      <c r="F435" s="21">
        <v>10</v>
      </c>
      <c r="G435" s="22">
        <v>22.5</v>
      </c>
      <c r="H435" s="22">
        <f t="shared" si="65"/>
        <v>29.54</v>
      </c>
      <c r="I435" s="22">
        <f t="shared" si="66"/>
        <v>295.39999999999998</v>
      </c>
      <c r="J435" s="23">
        <f t="shared" si="60"/>
        <v>2.9280568767241469E-6</v>
      </c>
    </row>
    <row r="436" spans="1:10" ht="26.1" customHeight="1" x14ac:dyDescent="0.2">
      <c r="A436" s="16" t="s">
        <v>886</v>
      </c>
      <c r="B436" s="17" t="s">
        <v>887</v>
      </c>
      <c r="C436" s="18" t="s">
        <v>27</v>
      </c>
      <c r="D436" s="19" t="s">
        <v>2990</v>
      </c>
      <c r="E436" s="20" t="s">
        <v>43</v>
      </c>
      <c r="F436" s="21">
        <v>1</v>
      </c>
      <c r="G436" s="22">
        <v>10.86</v>
      </c>
      <c r="H436" s="22">
        <f t="shared" si="65"/>
        <v>14.26</v>
      </c>
      <c r="I436" s="22">
        <f t="shared" si="66"/>
        <v>14.26</v>
      </c>
      <c r="J436" s="23">
        <f t="shared" si="60"/>
        <v>1.413476339271711E-7</v>
      </c>
    </row>
    <row r="437" spans="1:10" ht="26.1" customHeight="1" x14ac:dyDescent="0.2">
      <c r="A437" s="16" t="s">
        <v>888</v>
      </c>
      <c r="B437" s="17" t="s">
        <v>465</v>
      </c>
      <c r="C437" s="18" t="s">
        <v>27</v>
      </c>
      <c r="D437" s="19" t="s">
        <v>2903</v>
      </c>
      <c r="E437" s="20" t="s">
        <v>43</v>
      </c>
      <c r="F437" s="21">
        <v>4</v>
      </c>
      <c r="G437" s="22">
        <v>12.75</v>
      </c>
      <c r="H437" s="22">
        <f t="shared" si="65"/>
        <v>16.739999999999998</v>
      </c>
      <c r="I437" s="22">
        <f t="shared" si="66"/>
        <v>66.959999999999994</v>
      </c>
      <c r="J437" s="23">
        <f t="shared" si="60"/>
        <v>6.6371932452758591E-7</v>
      </c>
    </row>
    <row r="438" spans="1:10" ht="26.1" customHeight="1" x14ac:dyDescent="0.2">
      <c r="A438" s="16" t="s">
        <v>889</v>
      </c>
      <c r="B438" s="17" t="s">
        <v>469</v>
      </c>
      <c r="C438" s="18" t="s">
        <v>27</v>
      </c>
      <c r="D438" s="19" t="s">
        <v>2905</v>
      </c>
      <c r="E438" s="20" t="s">
        <v>43</v>
      </c>
      <c r="F438" s="21">
        <v>166</v>
      </c>
      <c r="G438" s="22">
        <v>5.07</v>
      </c>
      <c r="H438" s="22">
        <f t="shared" si="65"/>
        <v>6.66</v>
      </c>
      <c r="I438" s="22">
        <f t="shared" si="66"/>
        <v>1105.56</v>
      </c>
      <c r="J438" s="23">
        <f t="shared" si="60"/>
        <v>1.0958505621635573E-5</v>
      </c>
    </row>
    <row r="439" spans="1:10" ht="26.1" customHeight="1" x14ac:dyDescent="0.2">
      <c r="A439" s="16" t="s">
        <v>890</v>
      </c>
      <c r="B439" s="17" t="s">
        <v>510</v>
      </c>
      <c r="C439" s="18" t="s">
        <v>27</v>
      </c>
      <c r="D439" s="19" t="s">
        <v>2925</v>
      </c>
      <c r="E439" s="20" t="s">
        <v>43</v>
      </c>
      <c r="F439" s="21">
        <v>219</v>
      </c>
      <c r="G439" s="22">
        <v>9.98</v>
      </c>
      <c r="H439" s="22">
        <f t="shared" si="65"/>
        <v>13.1</v>
      </c>
      <c r="I439" s="22">
        <f t="shared" si="66"/>
        <v>2868.9</v>
      </c>
      <c r="J439" s="23">
        <f t="shared" si="60"/>
        <v>2.8437042564772872E-5</v>
      </c>
    </row>
    <row r="440" spans="1:10" ht="24" customHeight="1" x14ac:dyDescent="0.2">
      <c r="A440" s="31" t="s">
        <v>891</v>
      </c>
      <c r="B440" s="32"/>
      <c r="C440" s="32"/>
      <c r="D440" s="33" t="s">
        <v>2991</v>
      </c>
      <c r="E440" s="32" t="s">
        <v>2816</v>
      </c>
      <c r="F440" s="34"/>
      <c r="G440" s="35"/>
      <c r="H440" s="35"/>
      <c r="I440" s="36"/>
      <c r="J440" s="37"/>
    </row>
    <row r="441" spans="1:10" ht="39" customHeight="1" x14ac:dyDescent="0.2">
      <c r="A441" s="16" t="s">
        <v>892</v>
      </c>
      <c r="B441" s="17" t="s">
        <v>893</v>
      </c>
      <c r="C441" s="18" t="s">
        <v>30</v>
      </c>
      <c r="D441" s="19" t="s">
        <v>894</v>
      </c>
      <c r="E441" s="20" t="s">
        <v>43</v>
      </c>
      <c r="F441" s="21">
        <v>2</v>
      </c>
      <c r="G441" s="22">
        <v>30.24</v>
      </c>
      <c r="H441" s="22">
        <f>ROUND(G441 * (1 + 31.29 / 100), 2)</f>
        <v>39.700000000000003</v>
      </c>
      <c r="I441" s="22">
        <f>ROUND(F441 * H441, 2)</f>
        <v>79.400000000000006</v>
      </c>
      <c r="J441" s="23">
        <f t="shared" si="60"/>
        <v>7.8702679760290222E-7</v>
      </c>
    </row>
    <row r="442" spans="1:10" ht="26.1" customHeight="1" x14ac:dyDescent="0.2">
      <c r="A442" s="16" t="s">
        <v>895</v>
      </c>
      <c r="B442" s="17" t="s">
        <v>896</v>
      </c>
      <c r="C442" s="18" t="s">
        <v>30</v>
      </c>
      <c r="D442" s="19" t="s">
        <v>897</v>
      </c>
      <c r="E442" s="20" t="s">
        <v>43</v>
      </c>
      <c r="F442" s="21">
        <v>8</v>
      </c>
      <c r="G442" s="22">
        <v>13.28</v>
      </c>
      <c r="H442" s="22">
        <f>ROUND(G442 * (1 + 31.29 / 100), 2)</f>
        <v>17.440000000000001</v>
      </c>
      <c r="I442" s="22">
        <f>ROUND(F442 * H442, 2)</f>
        <v>139.52000000000001</v>
      </c>
      <c r="J442" s="23">
        <f t="shared" si="60"/>
        <v>1.3829468362916489E-6</v>
      </c>
    </row>
    <row r="443" spans="1:10" ht="26.1" customHeight="1" x14ac:dyDescent="0.2">
      <c r="A443" s="16" t="s">
        <v>898</v>
      </c>
      <c r="B443" s="17" t="s">
        <v>899</v>
      </c>
      <c r="C443" s="18" t="s">
        <v>30</v>
      </c>
      <c r="D443" s="19" t="s">
        <v>900</v>
      </c>
      <c r="E443" s="20" t="s">
        <v>43</v>
      </c>
      <c r="F443" s="21">
        <v>6</v>
      </c>
      <c r="G443" s="22">
        <v>14.67</v>
      </c>
      <c r="H443" s="22">
        <f>ROUND(G443 * (1 + 31.29 / 100), 2)</f>
        <v>19.260000000000002</v>
      </c>
      <c r="I443" s="22">
        <f>ROUND(F443 * H443, 2)</f>
        <v>115.56</v>
      </c>
      <c r="J443" s="23">
        <f t="shared" si="60"/>
        <v>1.1454510923298661E-6</v>
      </c>
    </row>
    <row r="444" spans="1:10" ht="39" customHeight="1" x14ac:dyDescent="0.2">
      <c r="A444" s="16" t="s">
        <v>901</v>
      </c>
      <c r="B444" s="17" t="s">
        <v>569</v>
      </c>
      <c r="C444" s="18" t="s">
        <v>30</v>
      </c>
      <c r="D444" s="19" t="s">
        <v>570</v>
      </c>
      <c r="E444" s="20" t="s">
        <v>43</v>
      </c>
      <c r="F444" s="21">
        <v>1</v>
      </c>
      <c r="G444" s="22">
        <v>9.89</v>
      </c>
      <c r="H444" s="22">
        <f>ROUND(G444 * (1 + 31.29 / 100), 2)</f>
        <v>12.98</v>
      </c>
      <c r="I444" s="22">
        <f>ROUND(F444 * H444, 2)</f>
        <v>12.98</v>
      </c>
      <c r="J444" s="23">
        <f t="shared" si="60"/>
        <v>1.2866004827311927E-7</v>
      </c>
    </row>
    <row r="445" spans="1:10" ht="24" customHeight="1" x14ac:dyDescent="0.2">
      <c r="A445" s="31" t="s">
        <v>902</v>
      </c>
      <c r="B445" s="32"/>
      <c r="C445" s="32"/>
      <c r="D445" s="33" t="s">
        <v>2926</v>
      </c>
      <c r="E445" s="32" t="s">
        <v>2816</v>
      </c>
      <c r="F445" s="34"/>
      <c r="G445" s="35"/>
      <c r="H445" s="35"/>
      <c r="I445" s="36"/>
      <c r="J445" s="37"/>
    </row>
    <row r="446" spans="1:10" ht="24" customHeight="1" x14ac:dyDescent="0.2">
      <c r="A446" s="16" t="s">
        <v>903</v>
      </c>
      <c r="B446" s="17" t="s">
        <v>514</v>
      </c>
      <c r="C446" s="18" t="s">
        <v>27</v>
      </c>
      <c r="D446" s="19" t="s">
        <v>2927</v>
      </c>
      <c r="E446" s="20" t="s">
        <v>43</v>
      </c>
      <c r="F446" s="21">
        <v>219</v>
      </c>
      <c r="G446" s="22">
        <v>0.41</v>
      </c>
      <c r="H446" s="22">
        <f t="shared" ref="H446:H459" si="67">ROUND(G446 * (1 + 31.29 / 100), 2)</f>
        <v>0.54</v>
      </c>
      <c r="I446" s="22">
        <f t="shared" ref="I446:I459" si="68">ROUND(F446 * H446, 2)</f>
        <v>118.26</v>
      </c>
      <c r="J446" s="23">
        <f t="shared" si="60"/>
        <v>1.1722139683188817E-6</v>
      </c>
    </row>
    <row r="447" spans="1:10" ht="24" customHeight="1" x14ac:dyDescent="0.2">
      <c r="A447" s="16" t="s">
        <v>904</v>
      </c>
      <c r="B447" s="17" t="s">
        <v>516</v>
      </c>
      <c r="C447" s="18" t="s">
        <v>27</v>
      </c>
      <c r="D447" s="19" t="s">
        <v>2928</v>
      </c>
      <c r="E447" s="20" t="s">
        <v>43</v>
      </c>
      <c r="F447" s="21">
        <v>763</v>
      </c>
      <c r="G447" s="22">
        <v>0.41</v>
      </c>
      <c r="H447" s="22">
        <f t="shared" si="67"/>
        <v>0.54</v>
      </c>
      <c r="I447" s="22">
        <f t="shared" si="68"/>
        <v>412.02</v>
      </c>
      <c r="J447" s="23">
        <f t="shared" si="60"/>
        <v>4.084014875923775E-6</v>
      </c>
    </row>
    <row r="448" spans="1:10" ht="24" customHeight="1" x14ac:dyDescent="0.2">
      <c r="A448" s="16" t="s">
        <v>905</v>
      </c>
      <c r="B448" s="17" t="s">
        <v>518</v>
      </c>
      <c r="C448" s="18" t="s">
        <v>27</v>
      </c>
      <c r="D448" s="19" t="s">
        <v>2929</v>
      </c>
      <c r="E448" s="20" t="s">
        <v>43</v>
      </c>
      <c r="F448" s="21">
        <v>8</v>
      </c>
      <c r="G448" s="22">
        <v>0.46</v>
      </c>
      <c r="H448" s="22">
        <f t="shared" si="67"/>
        <v>0.6</v>
      </c>
      <c r="I448" s="22">
        <f t="shared" si="68"/>
        <v>4.8</v>
      </c>
      <c r="J448" s="23">
        <f t="shared" si="60"/>
        <v>4.7578446202694337E-8</v>
      </c>
    </row>
    <row r="449" spans="1:10" ht="24" customHeight="1" x14ac:dyDescent="0.2">
      <c r="A449" s="38" t="s">
        <v>906</v>
      </c>
      <c r="B449" s="39" t="s">
        <v>907</v>
      </c>
      <c r="C449" s="40" t="s">
        <v>30</v>
      </c>
      <c r="D449" s="41" t="s">
        <v>908</v>
      </c>
      <c r="E449" s="42" t="s">
        <v>43</v>
      </c>
      <c r="F449" s="43">
        <v>61</v>
      </c>
      <c r="G449" s="44">
        <v>0.06</v>
      </c>
      <c r="H449" s="44">
        <f t="shared" si="67"/>
        <v>0.08</v>
      </c>
      <c r="I449" s="44">
        <f t="shared" si="68"/>
        <v>4.88</v>
      </c>
      <c r="J449" s="45">
        <f t="shared" si="60"/>
        <v>4.8371420306072575E-8</v>
      </c>
    </row>
    <row r="450" spans="1:10" ht="24" customHeight="1" x14ac:dyDescent="0.2">
      <c r="A450" s="38" t="s">
        <v>909</v>
      </c>
      <c r="B450" s="39" t="s">
        <v>520</v>
      </c>
      <c r="C450" s="40" t="s">
        <v>30</v>
      </c>
      <c r="D450" s="41" t="s">
        <v>521</v>
      </c>
      <c r="E450" s="42" t="s">
        <v>43</v>
      </c>
      <c r="F450" s="43">
        <v>27</v>
      </c>
      <c r="G450" s="44">
        <v>0.1</v>
      </c>
      <c r="H450" s="44">
        <f t="shared" si="67"/>
        <v>0.13</v>
      </c>
      <c r="I450" s="44">
        <f t="shared" si="68"/>
        <v>3.51</v>
      </c>
      <c r="J450" s="45">
        <f t="shared" si="60"/>
        <v>3.479173878572023E-8</v>
      </c>
    </row>
    <row r="451" spans="1:10" ht="24" customHeight="1" x14ac:dyDescent="0.2">
      <c r="A451" s="38" t="s">
        <v>910</v>
      </c>
      <c r="B451" s="39" t="s">
        <v>523</v>
      </c>
      <c r="C451" s="40" t="s">
        <v>30</v>
      </c>
      <c r="D451" s="41" t="s">
        <v>524</v>
      </c>
      <c r="E451" s="42" t="s">
        <v>43</v>
      </c>
      <c r="F451" s="43">
        <v>39</v>
      </c>
      <c r="G451" s="44">
        <v>0.19</v>
      </c>
      <c r="H451" s="44">
        <f t="shared" si="67"/>
        <v>0.25</v>
      </c>
      <c r="I451" s="44">
        <f t="shared" si="68"/>
        <v>9.75</v>
      </c>
      <c r="J451" s="45">
        <f t="shared" si="60"/>
        <v>9.6643718849222869E-8</v>
      </c>
    </row>
    <row r="452" spans="1:10" ht="24" customHeight="1" x14ac:dyDescent="0.2">
      <c r="A452" s="38" t="s">
        <v>911</v>
      </c>
      <c r="B452" s="39" t="s">
        <v>526</v>
      </c>
      <c r="C452" s="40" t="s">
        <v>30</v>
      </c>
      <c r="D452" s="41" t="s">
        <v>527</v>
      </c>
      <c r="E452" s="42" t="s">
        <v>43</v>
      </c>
      <c r="F452" s="43">
        <v>36</v>
      </c>
      <c r="G452" s="44">
        <v>0.37</v>
      </c>
      <c r="H452" s="44">
        <f t="shared" si="67"/>
        <v>0.49</v>
      </c>
      <c r="I452" s="44">
        <f t="shared" si="68"/>
        <v>17.64</v>
      </c>
      <c r="J452" s="45">
        <f t="shared" si="60"/>
        <v>1.7485078979490171E-7</v>
      </c>
    </row>
    <row r="453" spans="1:10" ht="26.1" customHeight="1" x14ac:dyDescent="0.2">
      <c r="A453" s="38" t="s">
        <v>912</v>
      </c>
      <c r="B453" s="39" t="s">
        <v>529</v>
      </c>
      <c r="C453" s="40" t="s">
        <v>27</v>
      </c>
      <c r="D453" s="41" t="s">
        <v>2930</v>
      </c>
      <c r="E453" s="42" t="s">
        <v>43</v>
      </c>
      <c r="F453" s="43">
        <v>61</v>
      </c>
      <c r="G453" s="44">
        <v>0.55000000000000004</v>
      </c>
      <c r="H453" s="44">
        <f t="shared" si="67"/>
        <v>0.72</v>
      </c>
      <c r="I453" s="44">
        <f t="shared" si="68"/>
        <v>43.92</v>
      </c>
      <c r="J453" s="45">
        <f t="shared" ref="J453:J515" si="69">I453 / 100886018.42</f>
        <v>4.3534278275465322E-7</v>
      </c>
    </row>
    <row r="454" spans="1:10" ht="26.1" customHeight="1" x14ac:dyDescent="0.2">
      <c r="A454" s="38" t="s">
        <v>913</v>
      </c>
      <c r="B454" s="39" t="s">
        <v>529</v>
      </c>
      <c r="C454" s="40" t="s">
        <v>27</v>
      </c>
      <c r="D454" s="41" t="s">
        <v>2930</v>
      </c>
      <c r="E454" s="42" t="s">
        <v>43</v>
      </c>
      <c r="F454" s="43">
        <v>27</v>
      </c>
      <c r="G454" s="44">
        <v>0.55000000000000004</v>
      </c>
      <c r="H454" s="44">
        <f t="shared" si="67"/>
        <v>0.72</v>
      </c>
      <c r="I454" s="44">
        <f t="shared" si="68"/>
        <v>19.440000000000001</v>
      </c>
      <c r="J454" s="45">
        <f t="shared" si="69"/>
        <v>1.9269270712091209E-7</v>
      </c>
    </row>
    <row r="455" spans="1:10" ht="26.1" customHeight="1" x14ac:dyDescent="0.2">
      <c r="A455" s="38" t="s">
        <v>914</v>
      </c>
      <c r="B455" s="39" t="s">
        <v>915</v>
      </c>
      <c r="C455" s="40" t="s">
        <v>27</v>
      </c>
      <c r="D455" s="41" t="s">
        <v>2992</v>
      </c>
      <c r="E455" s="42" t="s">
        <v>43</v>
      </c>
      <c r="F455" s="43">
        <v>219</v>
      </c>
      <c r="G455" s="44">
        <v>0.66</v>
      </c>
      <c r="H455" s="44">
        <f t="shared" si="67"/>
        <v>0.87</v>
      </c>
      <c r="I455" s="44">
        <f t="shared" si="68"/>
        <v>190.53</v>
      </c>
      <c r="J455" s="45">
        <f t="shared" si="69"/>
        <v>1.8885669489581984E-6</v>
      </c>
    </row>
    <row r="456" spans="1:10" ht="24" customHeight="1" x14ac:dyDescent="0.2">
      <c r="A456" s="38" t="s">
        <v>916</v>
      </c>
      <c r="B456" s="39" t="s">
        <v>917</v>
      </c>
      <c r="C456" s="40" t="s">
        <v>27</v>
      </c>
      <c r="D456" s="41" t="s">
        <v>2993</v>
      </c>
      <c r="E456" s="42" t="s">
        <v>43</v>
      </c>
      <c r="F456" s="43">
        <v>36</v>
      </c>
      <c r="G456" s="44">
        <v>0.48</v>
      </c>
      <c r="H456" s="44">
        <f t="shared" si="67"/>
        <v>0.63</v>
      </c>
      <c r="I456" s="44">
        <f t="shared" si="68"/>
        <v>22.68</v>
      </c>
      <c r="J456" s="45">
        <f t="shared" si="69"/>
        <v>2.2480815830773075E-7</v>
      </c>
    </row>
    <row r="457" spans="1:10" ht="24" customHeight="1" x14ac:dyDescent="0.2">
      <c r="A457" s="38" t="s">
        <v>918</v>
      </c>
      <c r="B457" s="39" t="s">
        <v>919</v>
      </c>
      <c r="C457" s="40" t="s">
        <v>27</v>
      </c>
      <c r="D457" s="41" t="s">
        <v>2994</v>
      </c>
      <c r="E457" s="42" t="s">
        <v>43</v>
      </c>
      <c r="F457" s="43">
        <v>416</v>
      </c>
      <c r="G457" s="44">
        <v>0.63</v>
      </c>
      <c r="H457" s="44">
        <f t="shared" si="67"/>
        <v>0.83</v>
      </c>
      <c r="I457" s="44">
        <f t="shared" si="68"/>
        <v>345.28</v>
      </c>
      <c r="J457" s="45">
        <f t="shared" si="69"/>
        <v>3.4224762301804792E-6</v>
      </c>
    </row>
    <row r="458" spans="1:10" ht="24" customHeight="1" x14ac:dyDescent="0.2">
      <c r="A458" s="38" t="s">
        <v>920</v>
      </c>
      <c r="B458" s="39" t="s">
        <v>921</v>
      </c>
      <c r="C458" s="40" t="s">
        <v>30</v>
      </c>
      <c r="D458" s="41" t="s">
        <v>922</v>
      </c>
      <c r="E458" s="42" t="s">
        <v>43</v>
      </c>
      <c r="F458" s="43">
        <v>699</v>
      </c>
      <c r="G458" s="44">
        <v>0.3</v>
      </c>
      <c r="H458" s="44">
        <f t="shared" si="67"/>
        <v>0.39</v>
      </c>
      <c r="I458" s="44">
        <f t="shared" si="68"/>
        <v>272.61</v>
      </c>
      <c r="J458" s="45">
        <f t="shared" si="69"/>
        <v>2.7021583790242718E-6</v>
      </c>
    </row>
    <row r="459" spans="1:10" ht="39" customHeight="1" x14ac:dyDescent="0.2">
      <c r="A459" s="16" t="s">
        <v>923</v>
      </c>
      <c r="B459" s="17" t="s">
        <v>924</v>
      </c>
      <c r="C459" s="18" t="s">
        <v>27</v>
      </c>
      <c r="D459" s="19" t="s">
        <v>2995</v>
      </c>
      <c r="E459" s="20" t="s">
        <v>224</v>
      </c>
      <c r="F459" s="21">
        <v>255</v>
      </c>
      <c r="G459" s="22">
        <v>22.62</v>
      </c>
      <c r="H459" s="22">
        <f t="shared" si="67"/>
        <v>29.7</v>
      </c>
      <c r="I459" s="22">
        <f t="shared" si="68"/>
        <v>7573.5</v>
      </c>
      <c r="J459" s="23">
        <f t="shared" si="69"/>
        <v>7.5069867149188659E-5</v>
      </c>
    </row>
    <row r="460" spans="1:10" ht="24" customHeight="1" x14ac:dyDescent="0.2">
      <c r="A460" s="31" t="s">
        <v>925</v>
      </c>
      <c r="B460" s="32"/>
      <c r="C460" s="32"/>
      <c r="D460" s="33" t="s">
        <v>2996</v>
      </c>
      <c r="E460" s="32" t="s">
        <v>2816</v>
      </c>
      <c r="F460" s="34"/>
      <c r="G460" s="35"/>
      <c r="H460" s="35"/>
      <c r="I460" s="36"/>
      <c r="J460" s="37"/>
    </row>
    <row r="461" spans="1:10" ht="39" customHeight="1" x14ac:dyDescent="0.2">
      <c r="A461" s="16" t="s">
        <v>926</v>
      </c>
      <c r="B461" s="17" t="s">
        <v>927</v>
      </c>
      <c r="C461" s="18" t="s">
        <v>27</v>
      </c>
      <c r="D461" s="19" t="s">
        <v>2997</v>
      </c>
      <c r="E461" s="20" t="s">
        <v>43</v>
      </c>
      <c r="F461" s="21">
        <v>15</v>
      </c>
      <c r="G461" s="22">
        <v>76.73</v>
      </c>
      <c r="H461" s="22">
        <f t="shared" ref="H461:H467" si="70">ROUND(G461 * (1 + 31.29 / 100), 2)</f>
        <v>100.74</v>
      </c>
      <c r="I461" s="22">
        <f t="shared" ref="I461:I467" si="71">ROUND(F461 * H461, 2)</f>
        <v>1511.1</v>
      </c>
      <c r="J461" s="23">
        <f t="shared" si="69"/>
        <v>1.497828959518571E-5</v>
      </c>
    </row>
    <row r="462" spans="1:10" ht="26.1" customHeight="1" x14ac:dyDescent="0.2">
      <c r="A462" s="16" t="s">
        <v>928</v>
      </c>
      <c r="B462" s="17" t="s">
        <v>929</v>
      </c>
      <c r="C462" s="18" t="s">
        <v>27</v>
      </c>
      <c r="D462" s="19" t="s">
        <v>2998</v>
      </c>
      <c r="E462" s="20" t="s">
        <v>224</v>
      </c>
      <c r="F462" s="21">
        <v>2</v>
      </c>
      <c r="G462" s="22">
        <v>27.59</v>
      </c>
      <c r="H462" s="22">
        <f t="shared" si="70"/>
        <v>36.22</v>
      </c>
      <c r="I462" s="22">
        <f t="shared" si="71"/>
        <v>72.44</v>
      </c>
      <c r="J462" s="23">
        <f t="shared" si="69"/>
        <v>7.1803805060899531E-7</v>
      </c>
    </row>
    <row r="463" spans="1:10" ht="26.1" customHeight="1" x14ac:dyDescent="0.2">
      <c r="A463" s="16" t="s">
        <v>930</v>
      </c>
      <c r="B463" s="17" t="s">
        <v>931</v>
      </c>
      <c r="C463" s="18" t="s">
        <v>27</v>
      </c>
      <c r="D463" s="19" t="s">
        <v>2999</v>
      </c>
      <c r="E463" s="20" t="s">
        <v>43</v>
      </c>
      <c r="F463" s="21">
        <v>3</v>
      </c>
      <c r="G463" s="22">
        <v>24.57</v>
      </c>
      <c r="H463" s="22">
        <f t="shared" si="70"/>
        <v>32.26</v>
      </c>
      <c r="I463" s="22">
        <f t="shared" si="71"/>
        <v>96.78</v>
      </c>
      <c r="J463" s="23">
        <f t="shared" si="69"/>
        <v>9.5930042156182447E-7</v>
      </c>
    </row>
    <row r="464" spans="1:10" ht="26.1" customHeight="1" x14ac:dyDescent="0.2">
      <c r="A464" s="16" t="s">
        <v>932</v>
      </c>
      <c r="B464" s="17" t="s">
        <v>499</v>
      </c>
      <c r="C464" s="18" t="s">
        <v>27</v>
      </c>
      <c r="D464" s="19" t="s">
        <v>2919</v>
      </c>
      <c r="E464" s="20" t="s">
        <v>43</v>
      </c>
      <c r="F464" s="21">
        <v>34</v>
      </c>
      <c r="G464" s="22">
        <v>5.07</v>
      </c>
      <c r="H464" s="22">
        <f t="shared" si="70"/>
        <v>6.66</v>
      </c>
      <c r="I464" s="22">
        <f t="shared" si="71"/>
        <v>226.44</v>
      </c>
      <c r="J464" s="23">
        <f t="shared" si="69"/>
        <v>2.2445131996121054E-6</v>
      </c>
    </row>
    <row r="465" spans="1:10" ht="26.1" customHeight="1" x14ac:dyDescent="0.2">
      <c r="A465" s="16" t="s">
        <v>933</v>
      </c>
      <c r="B465" s="17" t="s">
        <v>934</v>
      </c>
      <c r="C465" s="18" t="s">
        <v>27</v>
      </c>
      <c r="D465" s="19" t="s">
        <v>3000</v>
      </c>
      <c r="E465" s="20" t="s">
        <v>43</v>
      </c>
      <c r="F465" s="21">
        <v>3</v>
      </c>
      <c r="G465" s="22">
        <v>13.91</v>
      </c>
      <c r="H465" s="22">
        <f t="shared" si="70"/>
        <v>18.260000000000002</v>
      </c>
      <c r="I465" s="22">
        <f t="shared" si="71"/>
        <v>54.78</v>
      </c>
      <c r="J465" s="23">
        <f t="shared" si="69"/>
        <v>5.4298901728824912E-7</v>
      </c>
    </row>
    <row r="466" spans="1:10" ht="26.1" customHeight="1" x14ac:dyDescent="0.2">
      <c r="A466" s="16" t="s">
        <v>935</v>
      </c>
      <c r="B466" s="17" t="s">
        <v>936</v>
      </c>
      <c r="C466" s="18" t="s">
        <v>27</v>
      </c>
      <c r="D466" s="19" t="s">
        <v>3001</v>
      </c>
      <c r="E466" s="20" t="s">
        <v>43</v>
      </c>
      <c r="F466" s="21">
        <v>33</v>
      </c>
      <c r="G466" s="22">
        <v>24.17</v>
      </c>
      <c r="H466" s="22">
        <f t="shared" si="70"/>
        <v>31.73</v>
      </c>
      <c r="I466" s="22">
        <f t="shared" si="71"/>
        <v>1047.0899999999999</v>
      </c>
      <c r="J466" s="23">
        <f t="shared" si="69"/>
        <v>1.0378940673829002E-5</v>
      </c>
    </row>
    <row r="467" spans="1:10" ht="26.1" customHeight="1" x14ac:dyDescent="0.2">
      <c r="A467" s="16" t="s">
        <v>937</v>
      </c>
      <c r="B467" s="17" t="s">
        <v>461</v>
      </c>
      <c r="C467" s="18" t="s">
        <v>27</v>
      </c>
      <c r="D467" s="19" t="s">
        <v>2901</v>
      </c>
      <c r="E467" s="20" t="s">
        <v>43</v>
      </c>
      <c r="F467" s="21">
        <v>5</v>
      </c>
      <c r="G467" s="22">
        <v>6.79</v>
      </c>
      <c r="H467" s="22">
        <f t="shared" si="70"/>
        <v>8.91</v>
      </c>
      <c r="I467" s="22">
        <f t="shared" si="71"/>
        <v>44.55</v>
      </c>
      <c r="J467" s="23">
        <f t="shared" si="69"/>
        <v>4.4158745381875676E-7</v>
      </c>
    </row>
    <row r="468" spans="1:10" ht="24" customHeight="1" x14ac:dyDescent="0.2">
      <c r="A468" s="31" t="s">
        <v>938</v>
      </c>
      <c r="B468" s="32"/>
      <c r="C468" s="32"/>
      <c r="D468" s="33" t="s">
        <v>3002</v>
      </c>
      <c r="E468" s="32" t="s">
        <v>2816</v>
      </c>
      <c r="F468" s="34"/>
      <c r="G468" s="35"/>
      <c r="H468" s="35"/>
      <c r="I468" s="36"/>
      <c r="J468" s="37"/>
    </row>
    <row r="469" spans="1:10" ht="26.1" customHeight="1" x14ac:dyDescent="0.2">
      <c r="A469" s="16" t="s">
        <v>939</v>
      </c>
      <c r="B469" s="17" t="s">
        <v>940</v>
      </c>
      <c r="C469" s="18" t="s">
        <v>27</v>
      </c>
      <c r="D469" s="19" t="s">
        <v>3003</v>
      </c>
      <c r="E469" s="20" t="s">
        <v>43</v>
      </c>
      <c r="F469" s="21">
        <v>24</v>
      </c>
      <c r="G469" s="22">
        <v>70.430000000000007</v>
      </c>
      <c r="H469" s="22">
        <f>ROUND(G469 * (1 + 31.29 / 100), 2)</f>
        <v>92.47</v>
      </c>
      <c r="I469" s="22">
        <f>ROUND(F469 * H469, 2)</f>
        <v>2219.2800000000002</v>
      </c>
      <c r="J469" s="23">
        <f t="shared" si="69"/>
        <v>2.1997894601815728E-5</v>
      </c>
    </row>
    <row r="470" spans="1:10" ht="24" customHeight="1" x14ac:dyDescent="0.2">
      <c r="A470" s="16" t="s">
        <v>941</v>
      </c>
      <c r="B470" s="17" t="s">
        <v>942</v>
      </c>
      <c r="C470" s="18" t="s">
        <v>27</v>
      </c>
      <c r="D470" s="19" t="s">
        <v>3004</v>
      </c>
      <c r="E470" s="20" t="s">
        <v>43</v>
      </c>
      <c r="F470" s="21">
        <v>9</v>
      </c>
      <c r="G470" s="22">
        <v>5.09</v>
      </c>
      <c r="H470" s="22">
        <f>ROUND(G470 * (1 + 31.29 / 100), 2)</f>
        <v>6.68</v>
      </c>
      <c r="I470" s="22">
        <f>ROUND(F470 * H470, 2)</f>
        <v>60.12</v>
      </c>
      <c r="J470" s="23">
        <f t="shared" si="69"/>
        <v>5.9592003868874656E-7</v>
      </c>
    </row>
    <row r="471" spans="1:10" ht="24" customHeight="1" x14ac:dyDescent="0.2">
      <c r="A471" s="16" t="s">
        <v>943</v>
      </c>
      <c r="B471" s="17" t="s">
        <v>629</v>
      </c>
      <c r="C471" s="18" t="s">
        <v>27</v>
      </c>
      <c r="D471" s="19" t="s">
        <v>2948</v>
      </c>
      <c r="E471" s="20" t="s">
        <v>43</v>
      </c>
      <c r="F471" s="21">
        <v>2</v>
      </c>
      <c r="G471" s="22">
        <v>3.49</v>
      </c>
      <c r="H471" s="22">
        <f>ROUND(G471 * (1 + 31.29 / 100), 2)</f>
        <v>4.58</v>
      </c>
      <c r="I471" s="22">
        <f>ROUND(F471 * H471, 2)</f>
        <v>9.16</v>
      </c>
      <c r="J471" s="23">
        <f t="shared" si="69"/>
        <v>9.0795534836808364E-8</v>
      </c>
    </row>
    <row r="472" spans="1:10" ht="24" customHeight="1" x14ac:dyDescent="0.2">
      <c r="A472" s="16" t="s">
        <v>944</v>
      </c>
      <c r="B472" s="17" t="s">
        <v>945</v>
      </c>
      <c r="C472" s="18" t="s">
        <v>27</v>
      </c>
      <c r="D472" s="19" t="s">
        <v>3005</v>
      </c>
      <c r="E472" s="20" t="s">
        <v>43</v>
      </c>
      <c r="F472" s="21">
        <v>2</v>
      </c>
      <c r="G472" s="22">
        <v>62.28</v>
      </c>
      <c r="H472" s="22">
        <f>ROUND(G472 * (1 + 31.29 / 100), 2)</f>
        <v>81.77</v>
      </c>
      <c r="I472" s="22">
        <f>ROUND(F472 * H472, 2)</f>
        <v>163.54</v>
      </c>
      <c r="J472" s="23">
        <f t="shared" si="69"/>
        <v>1.6210373108309648E-6</v>
      </c>
    </row>
    <row r="473" spans="1:10" ht="24" customHeight="1" x14ac:dyDescent="0.2">
      <c r="A473" s="31" t="s">
        <v>946</v>
      </c>
      <c r="B473" s="32"/>
      <c r="C473" s="32"/>
      <c r="D473" s="33" t="s">
        <v>3006</v>
      </c>
      <c r="E473" s="32" t="s">
        <v>2816</v>
      </c>
      <c r="F473" s="34"/>
      <c r="G473" s="35"/>
      <c r="H473" s="35"/>
      <c r="I473" s="36"/>
      <c r="J473" s="37"/>
    </row>
    <row r="474" spans="1:10" ht="26.1" customHeight="1" x14ac:dyDescent="0.2">
      <c r="A474" s="16" t="s">
        <v>947</v>
      </c>
      <c r="B474" s="17" t="s">
        <v>948</v>
      </c>
      <c r="C474" s="18" t="s">
        <v>27</v>
      </c>
      <c r="D474" s="19" t="s">
        <v>3007</v>
      </c>
      <c r="E474" s="20" t="s">
        <v>224</v>
      </c>
      <c r="F474" s="21">
        <v>3676.3</v>
      </c>
      <c r="G474" s="22">
        <v>12.42</v>
      </c>
      <c r="H474" s="22">
        <f>ROUND(G474 * (1 + 31.29 / 100), 2)</f>
        <v>16.309999999999999</v>
      </c>
      <c r="I474" s="22">
        <f>ROUND(F474 * H474, 2)</f>
        <v>59960.45</v>
      </c>
      <c r="J474" s="23">
        <f t="shared" si="69"/>
        <v>5.9433855096132152E-4</v>
      </c>
    </row>
    <row r="475" spans="1:10" ht="26.1" customHeight="1" x14ac:dyDescent="0.2">
      <c r="A475" s="16" t="s">
        <v>949</v>
      </c>
      <c r="B475" s="17" t="s">
        <v>950</v>
      </c>
      <c r="C475" s="18" t="s">
        <v>95</v>
      </c>
      <c r="D475" s="19" t="s">
        <v>3008</v>
      </c>
      <c r="E475" s="20" t="s">
        <v>224</v>
      </c>
      <c r="F475" s="21">
        <v>101.1</v>
      </c>
      <c r="G475" s="22">
        <v>8.32</v>
      </c>
      <c r="H475" s="22">
        <f>ROUND(G475 * (1 + 31.29 / 100), 2)</f>
        <v>10.92</v>
      </c>
      <c r="I475" s="22">
        <f>ROUND(F475 * H475, 2)</f>
        <v>1104.01</v>
      </c>
      <c r="J475" s="23">
        <f t="shared" si="69"/>
        <v>1.0943141748382619E-5</v>
      </c>
    </row>
    <row r="476" spans="1:10" ht="24" customHeight="1" x14ac:dyDescent="0.2">
      <c r="A476" s="31" t="s">
        <v>951</v>
      </c>
      <c r="B476" s="32"/>
      <c r="C476" s="32"/>
      <c r="D476" s="33" t="s">
        <v>3009</v>
      </c>
      <c r="E476" s="32" t="s">
        <v>2816</v>
      </c>
      <c r="F476" s="34"/>
      <c r="G476" s="35"/>
      <c r="H476" s="35"/>
      <c r="I476" s="36"/>
      <c r="J476" s="37"/>
    </row>
    <row r="477" spans="1:10" ht="24" customHeight="1" x14ac:dyDescent="0.2">
      <c r="A477" s="16" t="s">
        <v>952</v>
      </c>
      <c r="B477" s="17" t="s">
        <v>953</v>
      </c>
      <c r="C477" s="18" t="s">
        <v>27</v>
      </c>
      <c r="D477" s="19" t="s">
        <v>3010</v>
      </c>
      <c r="E477" s="20" t="s">
        <v>43</v>
      </c>
      <c r="F477" s="21">
        <v>2</v>
      </c>
      <c r="G477" s="22">
        <v>14.59</v>
      </c>
      <c r="H477" s="22">
        <f>ROUND(G477 * (1 + 31.29 / 100), 2)</f>
        <v>19.16</v>
      </c>
      <c r="I477" s="22">
        <f>ROUND(F477 * H477, 2)</f>
        <v>38.32</v>
      </c>
      <c r="J477" s="23">
        <f t="shared" si="69"/>
        <v>3.7983459551817645E-7</v>
      </c>
    </row>
    <row r="478" spans="1:10" ht="24" customHeight="1" x14ac:dyDescent="0.2">
      <c r="A478" s="31" t="s">
        <v>954</v>
      </c>
      <c r="B478" s="32"/>
      <c r="C478" s="32"/>
      <c r="D478" s="33" t="s">
        <v>3011</v>
      </c>
      <c r="E478" s="32" t="s">
        <v>2816</v>
      </c>
      <c r="F478" s="34"/>
      <c r="G478" s="35"/>
      <c r="H478" s="35"/>
      <c r="I478" s="36"/>
      <c r="J478" s="37"/>
    </row>
    <row r="479" spans="1:10" ht="39" customHeight="1" x14ac:dyDescent="0.2">
      <c r="A479" s="16" t="s">
        <v>955</v>
      </c>
      <c r="B479" s="17" t="s">
        <v>448</v>
      </c>
      <c r="C479" s="18" t="s">
        <v>30</v>
      </c>
      <c r="D479" s="19" t="s">
        <v>449</v>
      </c>
      <c r="E479" s="20" t="s">
        <v>224</v>
      </c>
      <c r="F479" s="21">
        <v>20.7</v>
      </c>
      <c r="G479" s="22">
        <v>8.82</v>
      </c>
      <c r="H479" s="22">
        <f>ROUND(G479 * (1 + 31.29 / 100), 2)</f>
        <v>11.58</v>
      </c>
      <c r="I479" s="22">
        <f>ROUND(F479 * H479, 2)</f>
        <v>239.71</v>
      </c>
      <c r="J479" s="23">
        <f t="shared" si="69"/>
        <v>2.3760477790099708E-6</v>
      </c>
    </row>
    <row r="480" spans="1:10" ht="24" customHeight="1" x14ac:dyDescent="0.2">
      <c r="A480" s="31" t="s">
        <v>956</v>
      </c>
      <c r="B480" s="32"/>
      <c r="C480" s="32"/>
      <c r="D480" s="33" t="s">
        <v>3012</v>
      </c>
      <c r="E480" s="32" t="s">
        <v>2816</v>
      </c>
      <c r="F480" s="34"/>
      <c r="G480" s="35"/>
      <c r="H480" s="35"/>
      <c r="I480" s="36"/>
      <c r="J480" s="37"/>
    </row>
    <row r="481" spans="1:10" ht="26.1" customHeight="1" x14ac:dyDescent="0.2">
      <c r="A481" s="16" t="s">
        <v>957</v>
      </c>
      <c r="B481" s="17" t="s">
        <v>318</v>
      </c>
      <c r="C481" s="18" t="s">
        <v>30</v>
      </c>
      <c r="D481" s="19" t="s">
        <v>319</v>
      </c>
      <c r="E481" s="20" t="s">
        <v>2822</v>
      </c>
      <c r="F481" s="21">
        <v>1.36</v>
      </c>
      <c r="G481" s="22">
        <v>70.33</v>
      </c>
      <c r="H481" s="22">
        <f t="shared" ref="H481:H487" si="72">ROUND(G481 * (1 + 31.29 / 100), 2)</f>
        <v>92.34</v>
      </c>
      <c r="I481" s="22">
        <f t="shared" ref="I481:I487" si="73">ROUND(F481 * H481, 2)</f>
        <v>125.58</v>
      </c>
      <c r="J481" s="23">
        <f t="shared" si="69"/>
        <v>1.2447710987779906E-6</v>
      </c>
    </row>
    <row r="482" spans="1:10" ht="39" customHeight="1" x14ac:dyDescent="0.2">
      <c r="A482" s="16" t="s">
        <v>958</v>
      </c>
      <c r="B482" s="17" t="s">
        <v>351</v>
      </c>
      <c r="C482" s="18" t="s">
        <v>30</v>
      </c>
      <c r="D482" s="19" t="s">
        <v>352</v>
      </c>
      <c r="E482" s="20" t="s">
        <v>224</v>
      </c>
      <c r="F482" s="21">
        <v>15.1</v>
      </c>
      <c r="G482" s="22">
        <v>11.44</v>
      </c>
      <c r="H482" s="22">
        <f t="shared" si="72"/>
        <v>15.02</v>
      </c>
      <c r="I482" s="22">
        <f t="shared" si="73"/>
        <v>226.8</v>
      </c>
      <c r="J482" s="23">
        <f t="shared" si="69"/>
        <v>2.2480815830773073E-6</v>
      </c>
    </row>
    <row r="483" spans="1:10" ht="26.1" customHeight="1" x14ac:dyDescent="0.2">
      <c r="A483" s="16" t="s">
        <v>959</v>
      </c>
      <c r="B483" s="17" t="s">
        <v>323</v>
      </c>
      <c r="C483" s="18" t="s">
        <v>30</v>
      </c>
      <c r="D483" s="19" t="s">
        <v>324</v>
      </c>
      <c r="E483" s="20" t="s">
        <v>2822</v>
      </c>
      <c r="F483" s="21">
        <v>1.35</v>
      </c>
      <c r="G483" s="22">
        <v>18.27</v>
      </c>
      <c r="H483" s="22">
        <f t="shared" si="72"/>
        <v>23.99</v>
      </c>
      <c r="I483" s="22">
        <f t="shared" si="73"/>
        <v>32.39</v>
      </c>
      <c r="J483" s="23">
        <f t="shared" si="69"/>
        <v>3.2105539010526449E-7</v>
      </c>
    </row>
    <row r="484" spans="1:10" ht="39" customHeight="1" x14ac:dyDescent="0.2">
      <c r="A484" s="16" t="s">
        <v>960</v>
      </c>
      <c r="B484" s="17" t="s">
        <v>961</v>
      </c>
      <c r="C484" s="18" t="s">
        <v>30</v>
      </c>
      <c r="D484" s="19" t="s">
        <v>962</v>
      </c>
      <c r="E484" s="20" t="s">
        <v>224</v>
      </c>
      <c r="F484" s="21">
        <v>47.3</v>
      </c>
      <c r="G484" s="22">
        <v>13.24</v>
      </c>
      <c r="H484" s="22">
        <f t="shared" si="72"/>
        <v>17.38</v>
      </c>
      <c r="I484" s="22">
        <f t="shared" si="73"/>
        <v>822.07</v>
      </c>
      <c r="J484" s="23">
        <f t="shared" si="69"/>
        <v>8.1485027645518609E-6</v>
      </c>
    </row>
    <row r="485" spans="1:10" ht="39" customHeight="1" x14ac:dyDescent="0.2">
      <c r="A485" s="16" t="s">
        <v>963</v>
      </c>
      <c r="B485" s="17" t="s">
        <v>964</v>
      </c>
      <c r="C485" s="18" t="s">
        <v>30</v>
      </c>
      <c r="D485" s="19" t="s">
        <v>965</v>
      </c>
      <c r="E485" s="20" t="s">
        <v>224</v>
      </c>
      <c r="F485" s="21">
        <v>25.2</v>
      </c>
      <c r="G485" s="22">
        <v>17.059999999999999</v>
      </c>
      <c r="H485" s="22">
        <f t="shared" si="72"/>
        <v>22.4</v>
      </c>
      <c r="I485" s="22">
        <f t="shared" si="73"/>
        <v>564.48</v>
      </c>
      <c r="J485" s="23">
        <f t="shared" si="69"/>
        <v>5.5952252734368546E-6</v>
      </c>
    </row>
    <row r="486" spans="1:10" ht="26.1" customHeight="1" x14ac:dyDescent="0.2">
      <c r="A486" s="38" t="s">
        <v>966</v>
      </c>
      <c r="B486" s="39" t="s">
        <v>558</v>
      </c>
      <c r="C486" s="40" t="s">
        <v>30</v>
      </c>
      <c r="D486" s="41" t="s">
        <v>559</v>
      </c>
      <c r="E486" s="42" t="s">
        <v>43</v>
      </c>
      <c r="F486" s="43">
        <v>61</v>
      </c>
      <c r="G486" s="44">
        <v>1.78</v>
      </c>
      <c r="H486" s="44">
        <f t="shared" si="72"/>
        <v>2.34</v>
      </c>
      <c r="I486" s="44">
        <f t="shared" si="73"/>
        <v>142.74</v>
      </c>
      <c r="J486" s="45">
        <f t="shared" si="69"/>
        <v>1.4148640439526229E-6</v>
      </c>
    </row>
    <row r="487" spans="1:10" ht="26.1" customHeight="1" x14ac:dyDescent="0.2">
      <c r="A487" s="38" t="s">
        <v>967</v>
      </c>
      <c r="B487" s="39" t="s">
        <v>968</v>
      </c>
      <c r="C487" s="40" t="s">
        <v>30</v>
      </c>
      <c r="D487" s="41" t="s">
        <v>969</v>
      </c>
      <c r="E487" s="42" t="s">
        <v>43</v>
      </c>
      <c r="F487" s="43">
        <v>27</v>
      </c>
      <c r="G487" s="44">
        <v>1.91</v>
      </c>
      <c r="H487" s="44">
        <f t="shared" si="72"/>
        <v>2.5099999999999998</v>
      </c>
      <c r="I487" s="44">
        <f t="shared" si="73"/>
        <v>67.77</v>
      </c>
      <c r="J487" s="45">
        <f t="shared" si="69"/>
        <v>6.7174818732429064E-7</v>
      </c>
    </row>
    <row r="488" spans="1:10" ht="24" customHeight="1" x14ac:dyDescent="0.2">
      <c r="A488" s="31" t="s">
        <v>970</v>
      </c>
      <c r="B488" s="32"/>
      <c r="C488" s="32"/>
      <c r="D488" s="33" t="s">
        <v>3013</v>
      </c>
      <c r="E488" s="32" t="s">
        <v>2816</v>
      </c>
      <c r="F488" s="34"/>
      <c r="G488" s="35"/>
      <c r="H488" s="35"/>
      <c r="I488" s="36"/>
      <c r="J488" s="37"/>
    </row>
    <row r="489" spans="1:10" ht="24" customHeight="1" x14ac:dyDescent="0.2">
      <c r="A489" s="31" t="s">
        <v>971</v>
      </c>
      <c r="B489" s="32"/>
      <c r="C489" s="32"/>
      <c r="D489" s="33" t="s">
        <v>2975</v>
      </c>
      <c r="E489" s="32" t="s">
        <v>2816</v>
      </c>
      <c r="F489" s="34"/>
      <c r="G489" s="35"/>
      <c r="H489" s="35"/>
      <c r="I489" s="36"/>
      <c r="J489" s="37"/>
    </row>
    <row r="490" spans="1:10" ht="26.1" customHeight="1" x14ac:dyDescent="0.2">
      <c r="A490" s="16" t="s">
        <v>972</v>
      </c>
      <c r="B490" s="17" t="s">
        <v>846</v>
      </c>
      <c r="C490" s="18" t="s">
        <v>27</v>
      </c>
      <c r="D490" s="19" t="s">
        <v>2976</v>
      </c>
      <c r="E490" s="20" t="s">
        <v>43</v>
      </c>
      <c r="F490" s="21">
        <v>3</v>
      </c>
      <c r="G490" s="22">
        <v>3685.48</v>
      </c>
      <c r="H490" s="22">
        <f>ROUND(G490 * (1 + 31.29 / 100), 2)</f>
        <v>4838.67</v>
      </c>
      <c r="I490" s="22">
        <f>ROUND(F490 * H490, 2)</f>
        <v>14516.01</v>
      </c>
      <c r="J490" s="23">
        <f t="shared" si="69"/>
        <v>1.4388525017974439E-4</v>
      </c>
    </row>
    <row r="491" spans="1:10" ht="24" customHeight="1" x14ac:dyDescent="0.2">
      <c r="A491" s="31" t="s">
        <v>973</v>
      </c>
      <c r="B491" s="32"/>
      <c r="C491" s="32"/>
      <c r="D491" s="33" t="s">
        <v>2977</v>
      </c>
      <c r="E491" s="32" t="s">
        <v>2816</v>
      </c>
      <c r="F491" s="34"/>
      <c r="G491" s="35"/>
      <c r="H491" s="35"/>
      <c r="I491" s="36"/>
      <c r="J491" s="37"/>
    </row>
    <row r="492" spans="1:10" ht="26.1" customHeight="1" x14ac:dyDescent="0.2">
      <c r="A492" s="16" t="s">
        <v>974</v>
      </c>
      <c r="B492" s="17" t="s">
        <v>849</v>
      </c>
      <c r="C492" s="18" t="s">
        <v>27</v>
      </c>
      <c r="D492" s="19" t="s">
        <v>2978</v>
      </c>
      <c r="E492" s="20" t="s">
        <v>43</v>
      </c>
      <c r="F492" s="21">
        <v>29</v>
      </c>
      <c r="G492" s="22">
        <v>6.64</v>
      </c>
      <c r="H492" s="22">
        <f>ROUND(G492 * (1 + 31.29 / 100), 2)</f>
        <v>8.7200000000000006</v>
      </c>
      <c r="I492" s="22">
        <f>ROUND(F492 * H492, 2)</f>
        <v>252.88</v>
      </c>
      <c r="J492" s="23">
        <f t="shared" si="69"/>
        <v>2.5065911407786133E-6</v>
      </c>
    </row>
    <row r="493" spans="1:10" ht="26.1" customHeight="1" x14ac:dyDescent="0.2">
      <c r="A493" s="16" t="s">
        <v>975</v>
      </c>
      <c r="B493" s="17" t="s">
        <v>851</v>
      </c>
      <c r="C493" s="18" t="s">
        <v>30</v>
      </c>
      <c r="D493" s="19" t="s">
        <v>852</v>
      </c>
      <c r="E493" s="20" t="s">
        <v>43</v>
      </c>
      <c r="F493" s="21">
        <v>7</v>
      </c>
      <c r="G493" s="22">
        <v>983.47</v>
      </c>
      <c r="H493" s="22">
        <f>ROUND(G493 * (1 + 31.29 / 100), 2)</f>
        <v>1291.2</v>
      </c>
      <c r="I493" s="22">
        <f>ROUND(F493 * H493, 2)</f>
        <v>9038.4</v>
      </c>
      <c r="J493" s="23">
        <f t="shared" si="69"/>
        <v>8.9590214199673435E-5</v>
      </c>
    </row>
    <row r="494" spans="1:10" ht="24" customHeight="1" x14ac:dyDescent="0.2">
      <c r="A494" s="16" t="s">
        <v>976</v>
      </c>
      <c r="B494" s="17" t="s">
        <v>854</v>
      </c>
      <c r="C494" s="18" t="s">
        <v>95</v>
      </c>
      <c r="D494" s="19" t="s">
        <v>855</v>
      </c>
      <c r="E494" s="20" t="s">
        <v>43</v>
      </c>
      <c r="F494" s="21">
        <v>311</v>
      </c>
      <c r="G494" s="22">
        <v>20.07</v>
      </c>
      <c r="H494" s="22">
        <f>ROUND(G494 * (1 + 31.29 / 100), 2)</f>
        <v>26.35</v>
      </c>
      <c r="I494" s="22">
        <f>ROUND(F494 * H494, 2)</f>
        <v>8194.85</v>
      </c>
      <c r="J494" s="23">
        <f t="shared" si="69"/>
        <v>8.1228797888364525E-5</v>
      </c>
    </row>
    <row r="495" spans="1:10" ht="24" customHeight="1" x14ac:dyDescent="0.2">
      <c r="A495" s="31" t="s">
        <v>977</v>
      </c>
      <c r="B495" s="32"/>
      <c r="C495" s="32"/>
      <c r="D495" s="33" t="s">
        <v>2979</v>
      </c>
      <c r="E495" s="32" t="s">
        <v>2816</v>
      </c>
      <c r="F495" s="34"/>
      <c r="G495" s="35"/>
      <c r="H495" s="35"/>
      <c r="I495" s="36"/>
      <c r="J495" s="37"/>
    </row>
    <row r="496" spans="1:10" ht="51.95" customHeight="1" x14ac:dyDescent="0.2">
      <c r="A496" s="38" t="s">
        <v>978</v>
      </c>
      <c r="B496" s="39" t="s">
        <v>858</v>
      </c>
      <c r="C496" s="40" t="s">
        <v>27</v>
      </c>
      <c r="D496" s="41" t="s">
        <v>2980</v>
      </c>
      <c r="E496" s="42" t="s">
        <v>43</v>
      </c>
      <c r="F496" s="43">
        <v>6</v>
      </c>
      <c r="G496" s="44">
        <v>105.31</v>
      </c>
      <c r="H496" s="44">
        <f>ROUND(G496 * (1 + 31.29 / 100), 2)</f>
        <v>138.26</v>
      </c>
      <c r="I496" s="44">
        <f>ROUND(F496 * H496, 2)</f>
        <v>829.56</v>
      </c>
      <c r="J496" s="45">
        <f t="shared" si="69"/>
        <v>8.2227449649806474E-6</v>
      </c>
    </row>
    <row r="497" spans="1:10" ht="24" customHeight="1" x14ac:dyDescent="0.2">
      <c r="A497" s="16" t="s">
        <v>979</v>
      </c>
      <c r="B497" s="17" t="s">
        <v>860</v>
      </c>
      <c r="C497" s="18" t="s">
        <v>27</v>
      </c>
      <c r="D497" s="19" t="s">
        <v>2981</v>
      </c>
      <c r="E497" s="20" t="s">
        <v>43</v>
      </c>
      <c r="F497" s="21">
        <v>2</v>
      </c>
      <c r="G497" s="22">
        <v>1053.06</v>
      </c>
      <c r="H497" s="22">
        <f>ROUND(G497 * (1 + 31.29 / 100), 2)</f>
        <v>1382.56</v>
      </c>
      <c r="I497" s="22">
        <f>ROUND(F497 * H497, 2)</f>
        <v>2765.12</v>
      </c>
      <c r="J497" s="23">
        <f t="shared" si="69"/>
        <v>2.740835690916545E-5</v>
      </c>
    </row>
    <row r="498" spans="1:10" ht="26.1" customHeight="1" x14ac:dyDescent="0.2">
      <c r="A498" s="38" t="s">
        <v>980</v>
      </c>
      <c r="B498" s="39" t="s">
        <v>862</v>
      </c>
      <c r="C498" s="40" t="s">
        <v>27</v>
      </c>
      <c r="D498" s="41" t="s">
        <v>2982</v>
      </c>
      <c r="E498" s="42" t="s">
        <v>43</v>
      </c>
      <c r="F498" s="43">
        <v>2</v>
      </c>
      <c r="G498" s="44">
        <v>153.83000000000001</v>
      </c>
      <c r="H498" s="44">
        <f>ROUND(G498 * (1 + 31.29 / 100), 2)</f>
        <v>201.96</v>
      </c>
      <c r="I498" s="44">
        <f>ROUND(F498 * H498, 2)</f>
        <v>403.92</v>
      </c>
      <c r="J498" s="45">
        <f t="shared" si="69"/>
        <v>4.0037262479567283E-6</v>
      </c>
    </row>
    <row r="499" spans="1:10" ht="24" customHeight="1" x14ac:dyDescent="0.2">
      <c r="A499" s="31" t="s">
        <v>981</v>
      </c>
      <c r="B499" s="32"/>
      <c r="C499" s="32"/>
      <c r="D499" s="33" t="s">
        <v>2983</v>
      </c>
      <c r="E499" s="32" t="s">
        <v>2816</v>
      </c>
      <c r="F499" s="34"/>
      <c r="G499" s="35"/>
      <c r="H499" s="35"/>
      <c r="I499" s="36"/>
      <c r="J499" s="37"/>
    </row>
    <row r="500" spans="1:10" ht="26.1" customHeight="1" x14ac:dyDescent="0.2">
      <c r="A500" s="16" t="s">
        <v>982</v>
      </c>
      <c r="B500" s="17" t="s">
        <v>983</v>
      </c>
      <c r="C500" s="18" t="s">
        <v>27</v>
      </c>
      <c r="D500" s="19" t="s">
        <v>3014</v>
      </c>
      <c r="E500" s="20" t="s">
        <v>43</v>
      </c>
      <c r="F500" s="21">
        <v>1</v>
      </c>
      <c r="G500" s="22">
        <v>787.78</v>
      </c>
      <c r="H500" s="22">
        <f t="shared" ref="H500:H507" si="74">ROUND(G500 * (1 + 31.29 / 100), 2)</f>
        <v>1034.28</v>
      </c>
      <c r="I500" s="22">
        <f t="shared" ref="I500:I507" si="75">ROUND(F500 * H500, 2)</f>
        <v>1034.28</v>
      </c>
      <c r="J500" s="23">
        <f t="shared" si="69"/>
        <v>1.0251965695525562E-5</v>
      </c>
    </row>
    <row r="501" spans="1:10" ht="24" customHeight="1" x14ac:dyDescent="0.2">
      <c r="A501" s="16" t="s">
        <v>984</v>
      </c>
      <c r="B501" s="17" t="s">
        <v>865</v>
      </c>
      <c r="C501" s="18" t="s">
        <v>95</v>
      </c>
      <c r="D501" s="19" t="s">
        <v>2984</v>
      </c>
      <c r="E501" s="20" t="s">
        <v>866</v>
      </c>
      <c r="F501" s="21">
        <v>1</v>
      </c>
      <c r="G501" s="22">
        <v>1199.72</v>
      </c>
      <c r="H501" s="22">
        <f t="shared" si="74"/>
        <v>1575.11</v>
      </c>
      <c r="I501" s="22">
        <f t="shared" si="75"/>
        <v>1575.11</v>
      </c>
      <c r="J501" s="23">
        <f t="shared" si="69"/>
        <v>1.5612767999651222E-5</v>
      </c>
    </row>
    <row r="502" spans="1:10" ht="24" customHeight="1" x14ac:dyDescent="0.2">
      <c r="A502" s="38" t="s">
        <v>985</v>
      </c>
      <c r="B502" s="39" t="s">
        <v>868</v>
      </c>
      <c r="C502" s="40" t="s">
        <v>27</v>
      </c>
      <c r="D502" s="41" t="s">
        <v>2985</v>
      </c>
      <c r="E502" s="42" t="s">
        <v>43</v>
      </c>
      <c r="F502" s="43">
        <v>1</v>
      </c>
      <c r="G502" s="44">
        <v>3.8</v>
      </c>
      <c r="H502" s="44">
        <f t="shared" si="74"/>
        <v>4.99</v>
      </c>
      <c r="I502" s="44">
        <f t="shared" si="75"/>
        <v>4.99</v>
      </c>
      <c r="J502" s="45">
        <f t="shared" si="69"/>
        <v>4.9461759698217658E-8</v>
      </c>
    </row>
    <row r="503" spans="1:10" ht="24" customHeight="1" x14ac:dyDescent="0.2">
      <c r="A503" s="16" t="s">
        <v>986</v>
      </c>
      <c r="B503" s="17" t="s">
        <v>870</v>
      </c>
      <c r="C503" s="18" t="s">
        <v>27</v>
      </c>
      <c r="D503" s="19" t="s">
        <v>2986</v>
      </c>
      <c r="E503" s="20" t="s">
        <v>43</v>
      </c>
      <c r="F503" s="21">
        <v>1</v>
      </c>
      <c r="G503" s="22">
        <v>29.86</v>
      </c>
      <c r="H503" s="22">
        <f t="shared" si="74"/>
        <v>39.200000000000003</v>
      </c>
      <c r="I503" s="22">
        <f t="shared" si="75"/>
        <v>39.200000000000003</v>
      </c>
      <c r="J503" s="23">
        <f t="shared" si="69"/>
        <v>3.8855731065533713E-7</v>
      </c>
    </row>
    <row r="504" spans="1:10" ht="24" customHeight="1" x14ac:dyDescent="0.2">
      <c r="A504" s="16" t="s">
        <v>987</v>
      </c>
      <c r="B504" s="17" t="s">
        <v>870</v>
      </c>
      <c r="C504" s="18" t="s">
        <v>27</v>
      </c>
      <c r="D504" s="19" t="s">
        <v>2986</v>
      </c>
      <c r="E504" s="20" t="s">
        <v>43</v>
      </c>
      <c r="F504" s="21">
        <v>1</v>
      </c>
      <c r="G504" s="22">
        <v>29.86</v>
      </c>
      <c r="H504" s="22">
        <f t="shared" si="74"/>
        <v>39.200000000000003</v>
      </c>
      <c r="I504" s="22">
        <f t="shared" si="75"/>
        <v>39.200000000000003</v>
      </c>
      <c r="J504" s="23">
        <f t="shared" si="69"/>
        <v>3.8855731065533713E-7</v>
      </c>
    </row>
    <row r="505" spans="1:10" ht="24" customHeight="1" x14ac:dyDescent="0.2">
      <c r="A505" s="16" t="s">
        <v>988</v>
      </c>
      <c r="B505" s="17" t="s">
        <v>870</v>
      </c>
      <c r="C505" s="18" t="s">
        <v>27</v>
      </c>
      <c r="D505" s="19" t="s">
        <v>2986</v>
      </c>
      <c r="E505" s="20" t="s">
        <v>43</v>
      </c>
      <c r="F505" s="21">
        <v>1</v>
      </c>
      <c r="G505" s="22">
        <v>29.86</v>
      </c>
      <c r="H505" s="22">
        <f t="shared" si="74"/>
        <v>39.200000000000003</v>
      </c>
      <c r="I505" s="22">
        <f t="shared" si="75"/>
        <v>39.200000000000003</v>
      </c>
      <c r="J505" s="23">
        <f t="shared" si="69"/>
        <v>3.8855731065533713E-7</v>
      </c>
    </row>
    <row r="506" spans="1:10" ht="24" customHeight="1" x14ac:dyDescent="0.2">
      <c r="A506" s="16" t="s">
        <v>989</v>
      </c>
      <c r="B506" s="17" t="s">
        <v>875</v>
      </c>
      <c r="C506" s="18" t="s">
        <v>95</v>
      </c>
      <c r="D506" s="19" t="s">
        <v>876</v>
      </c>
      <c r="E506" s="20" t="s">
        <v>43</v>
      </c>
      <c r="F506" s="21">
        <v>3</v>
      </c>
      <c r="G506" s="22">
        <v>91.29</v>
      </c>
      <c r="H506" s="22">
        <f t="shared" si="74"/>
        <v>119.85</v>
      </c>
      <c r="I506" s="22">
        <f t="shared" si="75"/>
        <v>359.55</v>
      </c>
      <c r="J506" s="23">
        <f t="shared" si="69"/>
        <v>3.563922985870573E-6</v>
      </c>
    </row>
    <row r="507" spans="1:10" ht="26.1" customHeight="1" x14ac:dyDescent="0.2">
      <c r="A507" s="16" t="s">
        <v>990</v>
      </c>
      <c r="B507" s="17" t="s">
        <v>878</v>
      </c>
      <c r="C507" s="18" t="s">
        <v>27</v>
      </c>
      <c r="D507" s="19" t="s">
        <v>2988</v>
      </c>
      <c r="E507" s="20" t="s">
        <v>43</v>
      </c>
      <c r="F507" s="21">
        <v>1</v>
      </c>
      <c r="G507" s="22">
        <v>347.38</v>
      </c>
      <c r="H507" s="22">
        <f t="shared" si="74"/>
        <v>456.08</v>
      </c>
      <c r="I507" s="22">
        <f t="shared" si="75"/>
        <v>456.08</v>
      </c>
      <c r="J507" s="23">
        <f t="shared" si="69"/>
        <v>4.5207453633593403E-6</v>
      </c>
    </row>
    <row r="508" spans="1:10" ht="24" customHeight="1" x14ac:dyDescent="0.2">
      <c r="A508" s="31" t="s">
        <v>991</v>
      </c>
      <c r="B508" s="32"/>
      <c r="C508" s="32"/>
      <c r="D508" s="33" t="s">
        <v>2989</v>
      </c>
      <c r="E508" s="32" t="s">
        <v>2816</v>
      </c>
      <c r="F508" s="34"/>
      <c r="G508" s="35"/>
      <c r="H508" s="35"/>
      <c r="I508" s="36"/>
      <c r="J508" s="37"/>
    </row>
    <row r="509" spans="1:10" ht="26.1" customHeight="1" x14ac:dyDescent="0.2">
      <c r="A509" s="16" t="s">
        <v>992</v>
      </c>
      <c r="B509" s="17" t="s">
        <v>508</v>
      </c>
      <c r="C509" s="18" t="s">
        <v>27</v>
      </c>
      <c r="D509" s="19" t="s">
        <v>2924</v>
      </c>
      <c r="E509" s="20" t="s">
        <v>43</v>
      </c>
      <c r="F509" s="21">
        <v>77</v>
      </c>
      <c r="G509" s="22">
        <v>59.12</v>
      </c>
      <c r="H509" s="22">
        <f t="shared" ref="H509:H515" si="76">ROUND(G509 * (1 + 31.29 / 100), 2)</f>
        <v>77.62</v>
      </c>
      <c r="I509" s="22">
        <f t="shared" ref="I509:I515" si="77">ROUND(F509 * H509, 2)</f>
        <v>5976.74</v>
      </c>
      <c r="J509" s="23">
        <f t="shared" si="69"/>
        <v>5.9242500532810694E-5</v>
      </c>
    </row>
    <row r="510" spans="1:10" ht="24" customHeight="1" x14ac:dyDescent="0.2">
      <c r="A510" s="16" t="s">
        <v>993</v>
      </c>
      <c r="B510" s="17" t="s">
        <v>882</v>
      </c>
      <c r="C510" s="18" t="s">
        <v>22</v>
      </c>
      <c r="D510" s="19" t="s">
        <v>883</v>
      </c>
      <c r="E510" s="20" t="s">
        <v>43</v>
      </c>
      <c r="F510" s="21">
        <v>4</v>
      </c>
      <c r="G510" s="22">
        <v>10.67</v>
      </c>
      <c r="H510" s="22">
        <f t="shared" si="76"/>
        <v>14.01</v>
      </c>
      <c r="I510" s="22">
        <f t="shared" si="77"/>
        <v>56.04</v>
      </c>
      <c r="J510" s="23">
        <f t="shared" si="69"/>
        <v>5.5547835941645643E-7</v>
      </c>
    </row>
    <row r="511" spans="1:10" ht="26.1" customHeight="1" x14ac:dyDescent="0.2">
      <c r="A511" s="16" t="s">
        <v>994</v>
      </c>
      <c r="B511" s="17" t="s">
        <v>461</v>
      </c>
      <c r="C511" s="18" t="s">
        <v>27</v>
      </c>
      <c r="D511" s="19" t="s">
        <v>2901</v>
      </c>
      <c r="E511" s="20" t="s">
        <v>43</v>
      </c>
      <c r="F511" s="21">
        <v>50</v>
      </c>
      <c r="G511" s="22">
        <v>6.79</v>
      </c>
      <c r="H511" s="22">
        <f t="shared" si="76"/>
        <v>8.91</v>
      </c>
      <c r="I511" s="22">
        <f t="shared" si="77"/>
        <v>445.5</v>
      </c>
      <c r="J511" s="23">
        <f t="shared" si="69"/>
        <v>4.4158745381875679E-6</v>
      </c>
    </row>
    <row r="512" spans="1:10" ht="26.1" customHeight="1" x14ac:dyDescent="0.2">
      <c r="A512" s="16" t="s">
        <v>995</v>
      </c>
      <c r="B512" s="17" t="s">
        <v>463</v>
      </c>
      <c r="C512" s="18" t="s">
        <v>27</v>
      </c>
      <c r="D512" s="19" t="s">
        <v>2902</v>
      </c>
      <c r="E512" s="20" t="s">
        <v>43</v>
      </c>
      <c r="F512" s="21">
        <v>9</v>
      </c>
      <c r="G512" s="22">
        <v>22.5</v>
      </c>
      <c r="H512" s="22">
        <f t="shared" si="76"/>
        <v>29.54</v>
      </c>
      <c r="I512" s="22">
        <f t="shared" si="77"/>
        <v>265.86</v>
      </c>
      <c r="J512" s="23">
        <f t="shared" si="69"/>
        <v>2.6352511890517328E-6</v>
      </c>
    </row>
    <row r="513" spans="1:10" ht="26.1" customHeight="1" x14ac:dyDescent="0.2">
      <c r="A513" s="16" t="s">
        <v>996</v>
      </c>
      <c r="B513" s="17" t="s">
        <v>465</v>
      </c>
      <c r="C513" s="18" t="s">
        <v>27</v>
      </c>
      <c r="D513" s="19" t="s">
        <v>2903</v>
      </c>
      <c r="E513" s="20" t="s">
        <v>43</v>
      </c>
      <c r="F513" s="21">
        <v>12</v>
      </c>
      <c r="G513" s="22">
        <v>12.75</v>
      </c>
      <c r="H513" s="22">
        <f t="shared" si="76"/>
        <v>16.739999999999998</v>
      </c>
      <c r="I513" s="22">
        <f t="shared" si="77"/>
        <v>200.88</v>
      </c>
      <c r="J513" s="23">
        <f t="shared" si="69"/>
        <v>1.9911579735827578E-6</v>
      </c>
    </row>
    <row r="514" spans="1:10" ht="26.1" customHeight="1" x14ac:dyDescent="0.2">
      <c r="A514" s="16" t="s">
        <v>997</v>
      </c>
      <c r="B514" s="17" t="s">
        <v>469</v>
      </c>
      <c r="C514" s="18" t="s">
        <v>27</v>
      </c>
      <c r="D514" s="19" t="s">
        <v>2905</v>
      </c>
      <c r="E514" s="20" t="s">
        <v>43</v>
      </c>
      <c r="F514" s="21">
        <v>332</v>
      </c>
      <c r="G514" s="22">
        <v>5.07</v>
      </c>
      <c r="H514" s="22">
        <f t="shared" si="76"/>
        <v>6.66</v>
      </c>
      <c r="I514" s="22">
        <f t="shared" si="77"/>
        <v>2211.12</v>
      </c>
      <c r="J514" s="23">
        <f t="shared" si="69"/>
        <v>2.1917011243271146E-5</v>
      </c>
    </row>
    <row r="515" spans="1:10" ht="26.1" customHeight="1" x14ac:dyDescent="0.2">
      <c r="A515" s="16" t="s">
        <v>998</v>
      </c>
      <c r="B515" s="17" t="s">
        <v>510</v>
      </c>
      <c r="C515" s="18" t="s">
        <v>27</v>
      </c>
      <c r="D515" s="19" t="s">
        <v>2925</v>
      </c>
      <c r="E515" s="20" t="s">
        <v>43</v>
      </c>
      <c r="F515" s="21">
        <v>499</v>
      </c>
      <c r="G515" s="22">
        <v>9.98</v>
      </c>
      <c r="H515" s="22">
        <f t="shared" si="76"/>
        <v>13.1</v>
      </c>
      <c r="I515" s="22">
        <f t="shared" si="77"/>
        <v>6536.9</v>
      </c>
      <c r="J515" s="23">
        <f t="shared" si="69"/>
        <v>6.4794905204665121E-5</v>
      </c>
    </row>
    <row r="516" spans="1:10" ht="24" customHeight="1" x14ac:dyDescent="0.2">
      <c r="A516" s="31" t="s">
        <v>999</v>
      </c>
      <c r="B516" s="32"/>
      <c r="C516" s="32"/>
      <c r="D516" s="33" t="s">
        <v>2991</v>
      </c>
      <c r="E516" s="32" t="s">
        <v>2816</v>
      </c>
      <c r="F516" s="34"/>
      <c r="G516" s="35"/>
      <c r="H516" s="35"/>
      <c r="I516" s="36"/>
      <c r="J516" s="37"/>
    </row>
    <row r="517" spans="1:10" ht="39" customHeight="1" x14ac:dyDescent="0.2">
      <c r="A517" s="16" t="s">
        <v>1000</v>
      </c>
      <c r="B517" s="17" t="s">
        <v>893</v>
      </c>
      <c r="C517" s="18" t="s">
        <v>30</v>
      </c>
      <c r="D517" s="19" t="s">
        <v>894</v>
      </c>
      <c r="E517" s="20" t="s">
        <v>43</v>
      </c>
      <c r="F517" s="21">
        <v>3</v>
      </c>
      <c r="G517" s="22">
        <v>30.24</v>
      </c>
      <c r="H517" s="22">
        <f>ROUND(G517 * (1 + 31.29 / 100), 2)</f>
        <v>39.700000000000003</v>
      </c>
      <c r="I517" s="22">
        <f>ROUND(F517 * H517, 2)</f>
        <v>119.1</v>
      </c>
      <c r="J517" s="23">
        <f t="shared" ref="J517:J580" si="78">I517 / 100886018.42</f>
        <v>1.1805401964043531E-6</v>
      </c>
    </row>
    <row r="518" spans="1:10" ht="26.1" customHeight="1" x14ac:dyDescent="0.2">
      <c r="A518" s="16" t="s">
        <v>1001</v>
      </c>
      <c r="B518" s="17" t="s">
        <v>896</v>
      </c>
      <c r="C518" s="18" t="s">
        <v>30</v>
      </c>
      <c r="D518" s="19" t="s">
        <v>897</v>
      </c>
      <c r="E518" s="20" t="s">
        <v>43</v>
      </c>
      <c r="F518" s="21">
        <v>37</v>
      </c>
      <c r="G518" s="22">
        <v>13.28</v>
      </c>
      <c r="H518" s="22">
        <f>ROUND(G518 * (1 + 31.29 / 100), 2)</f>
        <v>17.440000000000001</v>
      </c>
      <c r="I518" s="22">
        <f>ROUND(F518 * H518, 2)</f>
        <v>645.28</v>
      </c>
      <c r="J518" s="23">
        <f t="shared" si="78"/>
        <v>6.3961291178488754E-6</v>
      </c>
    </row>
    <row r="519" spans="1:10" ht="26.1" customHeight="1" x14ac:dyDescent="0.2">
      <c r="A519" s="16" t="s">
        <v>1002</v>
      </c>
      <c r="B519" s="17" t="s">
        <v>899</v>
      </c>
      <c r="C519" s="18" t="s">
        <v>30</v>
      </c>
      <c r="D519" s="19" t="s">
        <v>900</v>
      </c>
      <c r="E519" s="20" t="s">
        <v>43</v>
      </c>
      <c r="F519" s="21">
        <v>15</v>
      </c>
      <c r="G519" s="22">
        <v>14.67</v>
      </c>
      <c r="H519" s="22">
        <f>ROUND(G519 * (1 + 31.29 / 100), 2)</f>
        <v>19.260000000000002</v>
      </c>
      <c r="I519" s="22">
        <f>ROUND(F519 * H519, 2)</f>
        <v>288.89999999999998</v>
      </c>
      <c r="J519" s="23">
        <f t="shared" si="78"/>
        <v>2.8636277308246653E-6</v>
      </c>
    </row>
    <row r="520" spans="1:10" ht="39" customHeight="1" x14ac:dyDescent="0.2">
      <c r="A520" s="16" t="s">
        <v>1003</v>
      </c>
      <c r="B520" s="17" t="s">
        <v>798</v>
      </c>
      <c r="C520" s="18" t="s">
        <v>30</v>
      </c>
      <c r="D520" s="19" t="s">
        <v>799</v>
      </c>
      <c r="E520" s="20" t="s">
        <v>43</v>
      </c>
      <c r="F520" s="21">
        <v>4</v>
      </c>
      <c r="G520" s="22">
        <v>11.24</v>
      </c>
      <c r="H520" s="22">
        <f>ROUND(G520 * (1 + 31.29 / 100), 2)</f>
        <v>14.76</v>
      </c>
      <c r="I520" s="22">
        <f>ROUND(F520 * H520, 2)</f>
        <v>59.04</v>
      </c>
      <c r="J520" s="23">
        <f t="shared" si="78"/>
        <v>5.8521488829314035E-7</v>
      </c>
    </row>
    <row r="521" spans="1:10" ht="39" customHeight="1" x14ac:dyDescent="0.2">
      <c r="A521" s="16" t="s">
        <v>1004</v>
      </c>
      <c r="B521" s="17" t="s">
        <v>569</v>
      </c>
      <c r="C521" s="18" t="s">
        <v>30</v>
      </c>
      <c r="D521" s="19" t="s">
        <v>570</v>
      </c>
      <c r="E521" s="20" t="s">
        <v>43</v>
      </c>
      <c r="F521" s="21">
        <v>15</v>
      </c>
      <c r="G521" s="22">
        <v>9.89</v>
      </c>
      <c r="H521" s="22">
        <f>ROUND(G521 * (1 + 31.29 / 100), 2)</f>
        <v>12.98</v>
      </c>
      <c r="I521" s="22">
        <f>ROUND(F521 * H521, 2)</f>
        <v>194.7</v>
      </c>
      <c r="J521" s="23">
        <f t="shared" si="78"/>
        <v>1.9299007240967888E-6</v>
      </c>
    </row>
    <row r="522" spans="1:10" ht="24" customHeight="1" x14ac:dyDescent="0.2">
      <c r="A522" s="31" t="s">
        <v>1005</v>
      </c>
      <c r="B522" s="32"/>
      <c r="C522" s="32"/>
      <c r="D522" s="33" t="s">
        <v>2926</v>
      </c>
      <c r="E522" s="32" t="s">
        <v>2816</v>
      </c>
      <c r="F522" s="34"/>
      <c r="G522" s="35"/>
      <c r="H522" s="35"/>
      <c r="I522" s="36"/>
      <c r="J522" s="37"/>
    </row>
    <row r="523" spans="1:10" ht="24" customHeight="1" x14ac:dyDescent="0.2">
      <c r="A523" s="16" t="s">
        <v>1006</v>
      </c>
      <c r="B523" s="17" t="s">
        <v>514</v>
      </c>
      <c r="C523" s="18" t="s">
        <v>27</v>
      </c>
      <c r="D523" s="19" t="s">
        <v>2927</v>
      </c>
      <c r="E523" s="20" t="s">
        <v>43</v>
      </c>
      <c r="F523" s="21">
        <v>499</v>
      </c>
      <c r="G523" s="22">
        <v>0.41</v>
      </c>
      <c r="H523" s="22">
        <f t="shared" ref="H523:H536" si="79">ROUND(G523 * (1 + 31.29 / 100), 2)</f>
        <v>0.54</v>
      </c>
      <c r="I523" s="22">
        <f t="shared" ref="I523:I536" si="80">ROUND(F523 * H523, 2)</f>
        <v>269.45999999999998</v>
      </c>
      <c r="J523" s="23">
        <f t="shared" si="78"/>
        <v>2.6709350237037533E-6</v>
      </c>
    </row>
    <row r="524" spans="1:10" ht="24" customHeight="1" x14ac:dyDescent="0.2">
      <c r="A524" s="16" t="s">
        <v>1007</v>
      </c>
      <c r="B524" s="17" t="s">
        <v>516</v>
      </c>
      <c r="C524" s="18" t="s">
        <v>27</v>
      </c>
      <c r="D524" s="19" t="s">
        <v>2928</v>
      </c>
      <c r="E524" s="20" t="s">
        <v>43</v>
      </c>
      <c r="F524" s="21">
        <v>1311</v>
      </c>
      <c r="G524" s="22">
        <v>0.41</v>
      </c>
      <c r="H524" s="22">
        <f t="shared" si="79"/>
        <v>0.54</v>
      </c>
      <c r="I524" s="22">
        <f t="shared" si="80"/>
        <v>707.94</v>
      </c>
      <c r="J524" s="23">
        <f t="shared" si="78"/>
        <v>7.0172260843198817E-6</v>
      </c>
    </row>
    <row r="525" spans="1:10" ht="24" customHeight="1" x14ac:dyDescent="0.2">
      <c r="A525" s="16" t="s">
        <v>1008</v>
      </c>
      <c r="B525" s="17" t="s">
        <v>518</v>
      </c>
      <c r="C525" s="18" t="s">
        <v>27</v>
      </c>
      <c r="D525" s="19" t="s">
        <v>2929</v>
      </c>
      <c r="E525" s="20" t="s">
        <v>43</v>
      </c>
      <c r="F525" s="21">
        <v>11</v>
      </c>
      <c r="G525" s="22">
        <v>0.46</v>
      </c>
      <c r="H525" s="22">
        <f t="shared" si="79"/>
        <v>0.6</v>
      </c>
      <c r="I525" s="22">
        <f t="shared" si="80"/>
        <v>6.6</v>
      </c>
      <c r="J525" s="23">
        <f t="shared" si="78"/>
        <v>6.542036352870471E-8</v>
      </c>
    </row>
    <row r="526" spans="1:10" ht="24" customHeight="1" x14ac:dyDescent="0.2">
      <c r="A526" s="38" t="s">
        <v>1009</v>
      </c>
      <c r="B526" s="39" t="s">
        <v>907</v>
      </c>
      <c r="C526" s="40" t="s">
        <v>30</v>
      </c>
      <c r="D526" s="41" t="s">
        <v>908</v>
      </c>
      <c r="E526" s="42" t="s">
        <v>43</v>
      </c>
      <c r="F526" s="43">
        <v>156</v>
      </c>
      <c r="G526" s="44">
        <v>0.06</v>
      </c>
      <c r="H526" s="44">
        <f t="shared" si="79"/>
        <v>0.08</v>
      </c>
      <c r="I526" s="44">
        <f t="shared" si="80"/>
        <v>12.48</v>
      </c>
      <c r="J526" s="45">
        <f t="shared" si="78"/>
        <v>1.2370396012700528E-7</v>
      </c>
    </row>
    <row r="527" spans="1:10" ht="24" customHeight="1" x14ac:dyDescent="0.2">
      <c r="A527" s="38" t="s">
        <v>1010</v>
      </c>
      <c r="B527" s="39" t="s">
        <v>520</v>
      </c>
      <c r="C527" s="40" t="s">
        <v>30</v>
      </c>
      <c r="D527" s="41" t="s">
        <v>521</v>
      </c>
      <c r="E527" s="42" t="s">
        <v>43</v>
      </c>
      <c r="F527" s="43">
        <v>20</v>
      </c>
      <c r="G527" s="44">
        <v>0.1</v>
      </c>
      <c r="H527" s="44">
        <f t="shared" si="79"/>
        <v>0.13</v>
      </c>
      <c r="I527" s="44">
        <f t="shared" si="80"/>
        <v>2.6</v>
      </c>
      <c r="J527" s="45">
        <f t="shared" si="78"/>
        <v>2.5771658359792766E-8</v>
      </c>
    </row>
    <row r="528" spans="1:10" ht="24" customHeight="1" x14ac:dyDescent="0.2">
      <c r="A528" s="38" t="s">
        <v>1011</v>
      </c>
      <c r="B528" s="39" t="s">
        <v>523</v>
      </c>
      <c r="C528" s="40" t="s">
        <v>30</v>
      </c>
      <c r="D528" s="41" t="s">
        <v>524</v>
      </c>
      <c r="E528" s="42" t="s">
        <v>43</v>
      </c>
      <c r="F528" s="43">
        <v>83</v>
      </c>
      <c r="G528" s="44">
        <v>0.19</v>
      </c>
      <c r="H528" s="44">
        <f t="shared" si="79"/>
        <v>0.25</v>
      </c>
      <c r="I528" s="44">
        <f t="shared" si="80"/>
        <v>20.75</v>
      </c>
      <c r="J528" s="45">
        <f t="shared" si="78"/>
        <v>2.0567765806373073E-7</v>
      </c>
    </row>
    <row r="529" spans="1:10" ht="24" customHeight="1" x14ac:dyDescent="0.2">
      <c r="A529" s="38" t="s">
        <v>1012</v>
      </c>
      <c r="B529" s="39" t="s">
        <v>526</v>
      </c>
      <c r="C529" s="40" t="s">
        <v>30</v>
      </c>
      <c r="D529" s="41" t="s">
        <v>527</v>
      </c>
      <c r="E529" s="42" t="s">
        <v>43</v>
      </c>
      <c r="F529" s="43">
        <v>46</v>
      </c>
      <c r="G529" s="44">
        <v>0.37</v>
      </c>
      <c r="H529" s="44">
        <f t="shared" si="79"/>
        <v>0.49</v>
      </c>
      <c r="I529" s="44">
        <f t="shared" si="80"/>
        <v>22.54</v>
      </c>
      <c r="J529" s="45">
        <f t="shared" si="78"/>
        <v>2.2342045362681881E-7</v>
      </c>
    </row>
    <row r="530" spans="1:10" ht="26.1" customHeight="1" x14ac:dyDescent="0.2">
      <c r="A530" s="38" t="s">
        <v>1013</v>
      </c>
      <c r="B530" s="39" t="s">
        <v>529</v>
      </c>
      <c r="C530" s="40" t="s">
        <v>27</v>
      </c>
      <c r="D530" s="41" t="s">
        <v>2930</v>
      </c>
      <c r="E530" s="42" t="s">
        <v>43</v>
      </c>
      <c r="F530" s="43">
        <v>156</v>
      </c>
      <c r="G530" s="44">
        <v>0.55000000000000004</v>
      </c>
      <c r="H530" s="44">
        <f t="shared" si="79"/>
        <v>0.72</v>
      </c>
      <c r="I530" s="44">
        <f t="shared" si="80"/>
        <v>112.32</v>
      </c>
      <c r="J530" s="45">
        <f t="shared" si="78"/>
        <v>1.1133356411430474E-6</v>
      </c>
    </row>
    <row r="531" spans="1:10" ht="26.1" customHeight="1" x14ac:dyDescent="0.2">
      <c r="A531" s="38" t="s">
        <v>1014</v>
      </c>
      <c r="B531" s="39" t="s">
        <v>529</v>
      </c>
      <c r="C531" s="40" t="s">
        <v>27</v>
      </c>
      <c r="D531" s="41" t="s">
        <v>2930</v>
      </c>
      <c r="E531" s="42" t="s">
        <v>43</v>
      </c>
      <c r="F531" s="43">
        <v>20</v>
      </c>
      <c r="G531" s="44">
        <v>0.55000000000000004</v>
      </c>
      <c r="H531" s="44">
        <f t="shared" si="79"/>
        <v>0.72</v>
      </c>
      <c r="I531" s="44">
        <f t="shared" si="80"/>
        <v>14.4</v>
      </c>
      <c r="J531" s="45">
        <f t="shared" si="78"/>
        <v>1.4273533860808302E-7</v>
      </c>
    </row>
    <row r="532" spans="1:10" ht="26.1" customHeight="1" x14ac:dyDescent="0.2">
      <c r="A532" s="38" t="s">
        <v>1015</v>
      </c>
      <c r="B532" s="39" t="s">
        <v>915</v>
      </c>
      <c r="C532" s="40" t="s">
        <v>27</v>
      </c>
      <c r="D532" s="41" t="s">
        <v>2992</v>
      </c>
      <c r="E532" s="42" t="s">
        <v>43</v>
      </c>
      <c r="F532" s="43">
        <v>499</v>
      </c>
      <c r="G532" s="44">
        <v>0.66</v>
      </c>
      <c r="H532" s="44">
        <f t="shared" si="79"/>
        <v>0.87</v>
      </c>
      <c r="I532" s="44">
        <f t="shared" si="80"/>
        <v>434.13</v>
      </c>
      <c r="J532" s="45">
        <f t="shared" si="78"/>
        <v>4.3031730937449361E-6</v>
      </c>
    </row>
    <row r="533" spans="1:10" ht="24" customHeight="1" x14ac:dyDescent="0.2">
      <c r="A533" s="38" t="s">
        <v>1016</v>
      </c>
      <c r="B533" s="39" t="s">
        <v>917</v>
      </c>
      <c r="C533" s="40" t="s">
        <v>27</v>
      </c>
      <c r="D533" s="41" t="s">
        <v>2993</v>
      </c>
      <c r="E533" s="42" t="s">
        <v>43</v>
      </c>
      <c r="F533" s="43">
        <v>46</v>
      </c>
      <c r="G533" s="44">
        <v>0.48</v>
      </c>
      <c r="H533" s="44">
        <f t="shared" si="79"/>
        <v>0.63</v>
      </c>
      <c r="I533" s="44">
        <f t="shared" si="80"/>
        <v>28.98</v>
      </c>
      <c r="J533" s="45">
        <f t="shared" si="78"/>
        <v>2.8725486894876707E-7</v>
      </c>
    </row>
    <row r="534" spans="1:10" ht="24" customHeight="1" x14ac:dyDescent="0.2">
      <c r="A534" s="38" t="s">
        <v>1017</v>
      </c>
      <c r="B534" s="39" t="s">
        <v>919</v>
      </c>
      <c r="C534" s="40" t="s">
        <v>27</v>
      </c>
      <c r="D534" s="41" t="s">
        <v>2994</v>
      </c>
      <c r="E534" s="42" t="s">
        <v>43</v>
      </c>
      <c r="F534" s="43">
        <v>640</v>
      </c>
      <c r="G534" s="44">
        <v>0.63</v>
      </c>
      <c r="H534" s="44">
        <f t="shared" si="79"/>
        <v>0.83</v>
      </c>
      <c r="I534" s="44">
        <f t="shared" si="80"/>
        <v>531.20000000000005</v>
      </c>
      <c r="J534" s="45">
        <f t="shared" si="78"/>
        <v>5.2653480464315068E-6</v>
      </c>
    </row>
    <row r="535" spans="1:10" ht="24" customHeight="1" x14ac:dyDescent="0.2">
      <c r="A535" s="38" t="s">
        <v>1018</v>
      </c>
      <c r="B535" s="39" t="s">
        <v>921</v>
      </c>
      <c r="C535" s="40" t="s">
        <v>30</v>
      </c>
      <c r="D535" s="41" t="s">
        <v>922</v>
      </c>
      <c r="E535" s="42" t="s">
        <v>43</v>
      </c>
      <c r="F535" s="43">
        <v>1199</v>
      </c>
      <c r="G535" s="44">
        <v>0.3</v>
      </c>
      <c r="H535" s="44">
        <f t="shared" si="79"/>
        <v>0.39</v>
      </c>
      <c r="I535" s="44">
        <f t="shared" si="80"/>
        <v>467.61</v>
      </c>
      <c r="J535" s="45">
        <f t="shared" si="78"/>
        <v>4.635032756008729E-6</v>
      </c>
    </row>
    <row r="536" spans="1:10" ht="39" customHeight="1" x14ac:dyDescent="0.2">
      <c r="A536" s="16" t="s">
        <v>1019</v>
      </c>
      <c r="B536" s="17" t="s">
        <v>924</v>
      </c>
      <c r="C536" s="18" t="s">
        <v>27</v>
      </c>
      <c r="D536" s="19" t="s">
        <v>2995</v>
      </c>
      <c r="E536" s="20" t="s">
        <v>224</v>
      </c>
      <c r="F536" s="21">
        <v>545</v>
      </c>
      <c r="G536" s="22">
        <v>22.62</v>
      </c>
      <c r="H536" s="22">
        <f t="shared" si="79"/>
        <v>29.7</v>
      </c>
      <c r="I536" s="22">
        <f t="shared" si="80"/>
        <v>16186.5</v>
      </c>
      <c r="J536" s="23">
        <f t="shared" si="78"/>
        <v>1.604434415541483E-4</v>
      </c>
    </row>
    <row r="537" spans="1:10" ht="24" customHeight="1" x14ac:dyDescent="0.2">
      <c r="A537" s="31" t="s">
        <v>1020</v>
      </c>
      <c r="B537" s="32"/>
      <c r="C537" s="32"/>
      <c r="D537" s="33" t="s">
        <v>2996</v>
      </c>
      <c r="E537" s="32" t="s">
        <v>2816</v>
      </c>
      <c r="F537" s="34"/>
      <c r="G537" s="35"/>
      <c r="H537" s="35"/>
      <c r="I537" s="36"/>
      <c r="J537" s="37"/>
    </row>
    <row r="538" spans="1:10" ht="26.1" customHeight="1" x14ac:dyDescent="0.2">
      <c r="A538" s="16" t="s">
        <v>1021</v>
      </c>
      <c r="B538" s="17" t="s">
        <v>365</v>
      </c>
      <c r="C538" s="18" t="s">
        <v>27</v>
      </c>
      <c r="D538" s="19" t="s">
        <v>2884</v>
      </c>
      <c r="E538" s="20" t="s">
        <v>43</v>
      </c>
      <c r="F538" s="21">
        <v>20</v>
      </c>
      <c r="G538" s="22">
        <v>39.32</v>
      </c>
      <c r="H538" s="22">
        <f t="shared" ref="H538:H545" si="81">ROUND(G538 * (1 + 31.29 / 100), 2)</f>
        <v>51.62</v>
      </c>
      <c r="I538" s="22">
        <f t="shared" ref="I538:I545" si="82">ROUND(F538 * H538, 2)</f>
        <v>1032.4000000000001</v>
      </c>
      <c r="J538" s="23">
        <f t="shared" si="78"/>
        <v>1.0233330804096174E-5</v>
      </c>
    </row>
    <row r="539" spans="1:10" ht="26.1" customHeight="1" x14ac:dyDescent="0.2">
      <c r="A539" s="16" t="s">
        <v>1022</v>
      </c>
      <c r="B539" s="17" t="s">
        <v>929</v>
      </c>
      <c r="C539" s="18" t="s">
        <v>27</v>
      </c>
      <c r="D539" s="19" t="s">
        <v>2998</v>
      </c>
      <c r="E539" s="20" t="s">
        <v>224</v>
      </c>
      <c r="F539" s="21">
        <v>2</v>
      </c>
      <c r="G539" s="22">
        <v>27.59</v>
      </c>
      <c r="H539" s="22">
        <f t="shared" si="81"/>
        <v>36.22</v>
      </c>
      <c r="I539" s="22">
        <f t="shared" si="82"/>
        <v>72.44</v>
      </c>
      <c r="J539" s="23">
        <f t="shared" si="78"/>
        <v>7.1803805060899531E-7</v>
      </c>
    </row>
    <row r="540" spans="1:10" ht="26.1" customHeight="1" x14ac:dyDescent="0.2">
      <c r="A540" s="16" t="s">
        <v>1023</v>
      </c>
      <c r="B540" s="17" t="s">
        <v>493</v>
      </c>
      <c r="C540" s="18" t="s">
        <v>27</v>
      </c>
      <c r="D540" s="19" t="s">
        <v>2916</v>
      </c>
      <c r="E540" s="20" t="s">
        <v>43</v>
      </c>
      <c r="F540" s="21">
        <v>3</v>
      </c>
      <c r="G540" s="22">
        <v>24.57</v>
      </c>
      <c r="H540" s="22">
        <f t="shared" si="81"/>
        <v>32.26</v>
      </c>
      <c r="I540" s="22">
        <f t="shared" si="82"/>
        <v>96.78</v>
      </c>
      <c r="J540" s="23">
        <f t="shared" si="78"/>
        <v>9.5930042156182447E-7</v>
      </c>
    </row>
    <row r="541" spans="1:10" ht="26.1" customHeight="1" x14ac:dyDescent="0.2">
      <c r="A541" s="16" t="s">
        <v>1024</v>
      </c>
      <c r="B541" s="17" t="s">
        <v>495</v>
      </c>
      <c r="C541" s="18" t="s">
        <v>27</v>
      </c>
      <c r="D541" s="19" t="s">
        <v>2917</v>
      </c>
      <c r="E541" s="20" t="s">
        <v>43</v>
      </c>
      <c r="F541" s="21">
        <v>1</v>
      </c>
      <c r="G541" s="22">
        <v>25.97</v>
      </c>
      <c r="H541" s="22">
        <f t="shared" si="81"/>
        <v>34.1</v>
      </c>
      <c r="I541" s="22">
        <f t="shared" si="82"/>
        <v>34.1</v>
      </c>
      <c r="J541" s="23">
        <f t="shared" si="78"/>
        <v>3.3800521156497435E-7</v>
      </c>
    </row>
    <row r="542" spans="1:10" ht="26.1" customHeight="1" x14ac:dyDescent="0.2">
      <c r="A542" s="16" t="s">
        <v>1025</v>
      </c>
      <c r="B542" s="17" t="s">
        <v>499</v>
      </c>
      <c r="C542" s="18" t="s">
        <v>27</v>
      </c>
      <c r="D542" s="19" t="s">
        <v>2919</v>
      </c>
      <c r="E542" s="20" t="s">
        <v>43</v>
      </c>
      <c r="F542" s="21">
        <v>52</v>
      </c>
      <c r="G542" s="22">
        <v>5.07</v>
      </c>
      <c r="H542" s="22">
        <f t="shared" si="81"/>
        <v>6.66</v>
      </c>
      <c r="I542" s="22">
        <f t="shared" si="82"/>
        <v>346.32</v>
      </c>
      <c r="J542" s="23">
        <f t="shared" si="78"/>
        <v>3.4327848935243965E-6</v>
      </c>
    </row>
    <row r="543" spans="1:10" ht="26.1" customHeight="1" x14ac:dyDescent="0.2">
      <c r="A543" s="16" t="s">
        <v>1026</v>
      </c>
      <c r="B543" s="17" t="s">
        <v>934</v>
      </c>
      <c r="C543" s="18" t="s">
        <v>27</v>
      </c>
      <c r="D543" s="19" t="s">
        <v>3000</v>
      </c>
      <c r="E543" s="20" t="s">
        <v>43</v>
      </c>
      <c r="F543" s="21">
        <v>42</v>
      </c>
      <c r="G543" s="22">
        <v>13.91</v>
      </c>
      <c r="H543" s="22">
        <f t="shared" si="81"/>
        <v>18.260000000000002</v>
      </c>
      <c r="I543" s="22">
        <f t="shared" si="82"/>
        <v>766.92</v>
      </c>
      <c r="J543" s="23">
        <f t="shared" si="78"/>
        <v>7.6018462420354869E-6</v>
      </c>
    </row>
    <row r="544" spans="1:10" ht="26.1" customHeight="1" x14ac:dyDescent="0.2">
      <c r="A544" s="16" t="s">
        <v>1027</v>
      </c>
      <c r="B544" s="17" t="s">
        <v>934</v>
      </c>
      <c r="C544" s="18" t="s">
        <v>27</v>
      </c>
      <c r="D544" s="19" t="s">
        <v>3000</v>
      </c>
      <c r="E544" s="20" t="s">
        <v>43</v>
      </c>
      <c r="F544" s="21">
        <v>4</v>
      </c>
      <c r="G544" s="22">
        <v>13.91</v>
      </c>
      <c r="H544" s="22">
        <f t="shared" si="81"/>
        <v>18.260000000000002</v>
      </c>
      <c r="I544" s="22">
        <f t="shared" si="82"/>
        <v>73.040000000000006</v>
      </c>
      <c r="J544" s="23">
        <f t="shared" si="78"/>
        <v>7.239853563843322E-7</v>
      </c>
    </row>
    <row r="545" spans="1:10" ht="26.1" customHeight="1" x14ac:dyDescent="0.2">
      <c r="A545" s="16" t="s">
        <v>1028</v>
      </c>
      <c r="B545" s="17" t="s">
        <v>461</v>
      </c>
      <c r="C545" s="18" t="s">
        <v>27</v>
      </c>
      <c r="D545" s="19" t="s">
        <v>2901</v>
      </c>
      <c r="E545" s="20" t="s">
        <v>43</v>
      </c>
      <c r="F545" s="21">
        <v>1</v>
      </c>
      <c r="G545" s="22">
        <v>6.79</v>
      </c>
      <c r="H545" s="22">
        <f t="shared" si="81"/>
        <v>8.91</v>
      </c>
      <c r="I545" s="22">
        <f t="shared" si="82"/>
        <v>8.91</v>
      </c>
      <c r="J545" s="23">
        <f t="shared" si="78"/>
        <v>8.8317490763751358E-8</v>
      </c>
    </row>
    <row r="546" spans="1:10" ht="24" customHeight="1" x14ac:dyDescent="0.2">
      <c r="A546" s="31" t="s">
        <v>1029</v>
      </c>
      <c r="B546" s="32"/>
      <c r="C546" s="32"/>
      <c r="D546" s="33" t="s">
        <v>3002</v>
      </c>
      <c r="E546" s="32" t="s">
        <v>2816</v>
      </c>
      <c r="F546" s="34"/>
      <c r="G546" s="35"/>
      <c r="H546" s="35"/>
      <c r="I546" s="36"/>
      <c r="J546" s="37"/>
    </row>
    <row r="547" spans="1:10" ht="26.1" customHeight="1" x14ac:dyDescent="0.2">
      <c r="A547" s="16" t="s">
        <v>1030</v>
      </c>
      <c r="B547" s="17" t="s">
        <v>940</v>
      </c>
      <c r="C547" s="18" t="s">
        <v>27</v>
      </c>
      <c r="D547" s="19" t="s">
        <v>3003</v>
      </c>
      <c r="E547" s="20" t="s">
        <v>43</v>
      </c>
      <c r="F547" s="21">
        <v>7</v>
      </c>
      <c r="G547" s="22">
        <v>70.430000000000007</v>
      </c>
      <c r="H547" s="22">
        <f>ROUND(G547 * (1 + 31.29 / 100), 2)</f>
        <v>92.47</v>
      </c>
      <c r="I547" s="22">
        <f>ROUND(F547 * H547, 2)</f>
        <v>647.29</v>
      </c>
      <c r="J547" s="23">
        <f t="shared" si="78"/>
        <v>6.4160525921962536E-6</v>
      </c>
    </row>
    <row r="548" spans="1:10" ht="24" customHeight="1" x14ac:dyDescent="0.2">
      <c r="A548" s="16" t="s">
        <v>1031</v>
      </c>
      <c r="B548" s="17" t="s">
        <v>942</v>
      </c>
      <c r="C548" s="18" t="s">
        <v>27</v>
      </c>
      <c r="D548" s="19" t="s">
        <v>3004</v>
      </c>
      <c r="E548" s="20" t="s">
        <v>43</v>
      </c>
      <c r="F548" s="21">
        <v>9</v>
      </c>
      <c r="G548" s="22">
        <v>5.09</v>
      </c>
      <c r="H548" s="22">
        <f>ROUND(G548 * (1 + 31.29 / 100), 2)</f>
        <v>6.68</v>
      </c>
      <c r="I548" s="22">
        <f>ROUND(F548 * H548, 2)</f>
        <v>60.12</v>
      </c>
      <c r="J548" s="23">
        <f t="shared" si="78"/>
        <v>5.9592003868874656E-7</v>
      </c>
    </row>
    <row r="549" spans="1:10" ht="24" customHeight="1" x14ac:dyDescent="0.2">
      <c r="A549" s="16" t="s">
        <v>1032</v>
      </c>
      <c r="B549" s="17" t="s">
        <v>629</v>
      </c>
      <c r="C549" s="18" t="s">
        <v>27</v>
      </c>
      <c r="D549" s="19" t="s">
        <v>2948</v>
      </c>
      <c r="E549" s="20" t="s">
        <v>43</v>
      </c>
      <c r="F549" s="21">
        <v>3</v>
      </c>
      <c r="G549" s="22">
        <v>3.49</v>
      </c>
      <c r="H549" s="22">
        <f>ROUND(G549 * (1 + 31.29 / 100), 2)</f>
        <v>4.58</v>
      </c>
      <c r="I549" s="22">
        <f>ROUND(F549 * H549, 2)</f>
        <v>13.74</v>
      </c>
      <c r="J549" s="23">
        <f t="shared" si="78"/>
        <v>1.3619330225521255E-7</v>
      </c>
    </row>
    <row r="550" spans="1:10" ht="24" customHeight="1" x14ac:dyDescent="0.2">
      <c r="A550" s="31" t="s">
        <v>1033</v>
      </c>
      <c r="B550" s="32"/>
      <c r="C550" s="32"/>
      <c r="D550" s="33" t="s">
        <v>3006</v>
      </c>
      <c r="E550" s="32" t="s">
        <v>2816</v>
      </c>
      <c r="F550" s="34"/>
      <c r="G550" s="35"/>
      <c r="H550" s="35"/>
      <c r="I550" s="36"/>
      <c r="J550" s="37"/>
    </row>
    <row r="551" spans="1:10" ht="26.1" customHeight="1" x14ac:dyDescent="0.2">
      <c r="A551" s="16" t="s">
        <v>1034</v>
      </c>
      <c r="B551" s="17" t="s">
        <v>948</v>
      </c>
      <c r="C551" s="18" t="s">
        <v>27</v>
      </c>
      <c r="D551" s="19" t="s">
        <v>3007</v>
      </c>
      <c r="E551" s="20" t="s">
        <v>224</v>
      </c>
      <c r="F551" s="21">
        <v>5518.25</v>
      </c>
      <c r="G551" s="22">
        <v>12.42</v>
      </c>
      <c r="H551" s="22">
        <f>ROUND(G551 * (1 + 31.29 / 100), 2)</f>
        <v>16.309999999999999</v>
      </c>
      <c r="I551" s="22">
        <f>ROUND(F551 * H551, 2)</f>
        <v>90002.66</v>
      </c>
      <c r="J551" s="23">
        <f t="shared" si="78"/>
        <v>8.9212223268945621E-4</v>
      </c>
    </row>
    <row r="552" spans="1:10" ht="26.1" customHeight="1" x14ac:dyDescent="0.2">
      <c r="A552" s="16" t="s">
        <v>1035</v>
      </c>
      <c r="B552" s="17" t="s">
        <v>950</v>
      </c>
      <c r="C552" s="18" t="s">
        <v>95</v>
      </c>
      <c r="D552" s="19" t="s">
        <v>3008</v>
      </c>
      <c r="E552" s="20" t="s">
        <v>224</v>
      </c>
      <c r="F552" s="21">
        <v>337.9</v>
      </c>
      <c r="G552" s="22">
        <v>8.32</v>
      </c>
      <c r="H552" s="22">
        <f>ROUND(G552 * (1 + 31.29 / 100), 2)</f>
        <v>10.92</v>
      </c>
      <c r="I552" s="22">
        <f>ROUND(F552 * H552, 2)</f>
        <v>3689.87</v>
      </c>
      <c r="J552" s="23">
        <f t="shared" si="78"/>
        <v>3.6574641935403284E-5</v>
      </c>
    </row>
    <row r="553" spans="1:10" ht="24" customHeight="1" x14ac:dyDescent="0.2">
      <c r="A553" s="31" t="s">
        <v>1036</v>
      </c>
      <c r="B553" s="32"/>
      <c r="C553" s="32"/>
      <c r="D553" s="33" t="s">
        <v>3009</v>
      </c>
      <c r="E553" s="32" t="s">
        <v>2816</v>
      </c>
      <c r="F553" s="34"/>
      <c r="G553" s="35"/>
      <c r="H553" s="35"/>
      <c r="I553" s="36"/>
      <c r="J553" s="37"/>
    </row>
    <row r="554" spans="1:10" ht="39" customHeight="1" x14ac:dyDescent="0.2">
      <c r="A554" s="16" t="s">
        <v>1037</v>
      </c>
      <c r="B554" s="17" t="s">
        <v>454</v>
      </c>
      <c r="C554" s="18" t="s">
        <v>30</v>
      </c>
      <c r="D554" s="19" t="s">
        <v>455</v>
      </c>
      <c r="E554" s="20" t="s">
        <v>43</v>
      </c>
      <c r="F554" s="21">
        <v>15</v>
      </c>
      <c r="G554" s="22">
        <v>145.19999999999999</v>
      </c>
      <c r="H554" s="22">
        <f>ROUND(G554 * (1 + 31.29 / 100), 2)</f>
        <v>190.63</v>
      </c>
      <c r="I554" s="22">
        <f>ROUND(F554 * H554, 2)</f>
        <v>2859.45</v>
      </c>
      <c r="J554" s="23">
        <f t="shared" si="78"/>
        <v>2.8343372498811316E-5</v>
      </c>
    </row>
    <row r="555" spans="1:10" ht="26.1" customHeight="1" x14ac:dyDescent="0.2">
      <c r="A555" s="16" t="s">
        <v>1038</v>
      </c>
      <c r="B555" s="17" t="s">
        <v>1039</v>
      </c>
      <c r="C555" s="18" t="s">
        <v>22</v>
      </c>
      <c r="D555" s="19" t="s">
        <v>3015</v>
      </c>
      <c r="E555" s="20" t="s">
        <v>43</v>
      </c>
      <c r="F555" s="21">
        <v>15</v>
      </c>
      <c r="G555" s="22">
        <v>11.79</v>
      </c>
      <c r="H555" s="22">
        <f>ROUND(G555 * (1 + 31.29 / 100), 2)</f>
        <v>15.48</v>
      </c>
      <c r="I555" s="22">
        <f>ROUND(F555 * H555, 2)</f>
        <v>232.2</v>
      </c>
      <c r="J555" s="23">
        <f t="shared" si="78"/>
        <v>2.3016073350553385E-6</v>
      </c>
    </row>
    <row r="556" spans="1:10" ht="24" customHeight="1" x14ac:dyDescent="0.2">
      <c r="A556" s="31" t="s">
        <v>1040</v>
      </c>
      <c r="B556" s="32"/>
      <c r="C556" s="32"/>
      <c r="D556" s="33" t="s">
        <v>3011</v>
      </c>
      <c r="E556" s="32" t="s">
        <v>2816</v>
      </c>
      <c r="F556" s="34"/>
      <c r="G556" s="35"/>
      <c r="H556" s="35"/>
      <c r="I556" s="36"/>
      <c r="J556" s="37"/>
    </row>
    <row r="557" spans="1:10" ht="39" customHeight="1" x14ac:dyDescent="0.2">
      <c r="A557" s="16" t="s">
        <v>1041</v>
      </c>
      <c r="B557" s="17" t="s">
        <v>448</v>
      </c>
      <c r="C557" s="18" t="s">
        <v>30</v>
      </c>
      <c r="D557" s="19" t="s">
        <v>449</v>
      </c>
      <c r="E557" s="20" t="s">
        <v>224</v>
      </c>
      <c r="F557" s="21">
        <v>4.0999999999999996</v>
      </c>
      <c r="G557" s="22">
        <v>8.82</v>
      </c>
      <c r="H557" s="22">
        <f>ROUND(G557 * (1 + 31.29 / 100), 2)</f>
        <v>11.58</v>
      </c>
      <c r="I557" s="22">
        <f>ROUND(F557 * H557, 2)</f>
        <v>47.48</v>
      </c>
      <c r="J557" s="23">
        <f t="shared" si="78"/>
        <v>4.7063013035498481E-7</v>
      </c>
    </row>
    <row r="558" spans="1:10" ht="39" customHeight="1" x14ac:dyDescent="0.2">
      <c r="A558" s="16" t="s">
        <v>1042</v>
      </c>
      <c r="B558" s="17" t="s">
        <v>351</v>
      </c>
      <c r="C558" s="18" t="s">
        <v>30</v>
      </c>
      <c r="D558" s="19" t="s">
        <v>352</v>
      </c>
      <c r="E558" s="20" t="s">
        <v>224</v>
      </c>
      <c r="F558" s="21">
        <v>7.1</v>
      </c>
      <c r="G558" s="22">
        <v>11.44</v>
      </c>
      <c r="H558" s="22">
        <f>ROUND(G558 * (1 + 31.29 / 100), 2)</f>
        <v>15.02</v>
      </c>
      <c r="I558" s="22">
        <f>ROUND(F558 * H558, 2)</f>
        <v>106.64</v>
      </c>
      <c r="J558" s="23">
        <f t="shared" si="78"/>
        <v>1.0570344798031925E-6</v>
      </c>
    </row>
    <row r="559" spans="1:10" ht="39" customHeight="1" x14ac:dyDescent="0.2">
      <c r="A559" s="16" t="s">
        <v>1043</v>
      </c>
      <c r="B559" s="17" t="s">
        <v>1044</v>
      </c>
      <c r="C559" s="18" t="s">
        <v>30</v>
      </c>
      <c r="D559" s="19" t="s">
        <v>1045</v>
      </c>
      <c r="E559" s="20" t="s">
        <v>224</v>
      </c>
      <c r="F559" s="21">
        <v>2.9</v>
      </c>
      <c r="G559" s="22">
        <v>14.75</v>
      </c>
      <c r="H559" s="22">
        <f>ROUND(G559 * (1 + 31.29 / 100), 2)</f>
        <v>19.37</v>
      </c>
      <c r="I559" s="22">
        <f>ROUND(F559 * H559, 2)</f>
        <v>56.17</v>
      </c>
      <c r="J559" s="23">
        <f t="shared" si="78"/>
        <v>5.5676694233444604E-7</v>
      </c>
    </row>
    <row r="560" spans="1:10" ht="26.1" customHeight="1" x14ac:dyDescent="0.2">
      <c r="A560" s="31" t="s">
        <v>1046</v>
      </c>
      <c r="B560" s="32"/>
      <c r="C560" s="32"/>
      <c r="D560" s="33" t="s">
        <v>3016</v>
      </c>
      <c r="E560" s="32" t="s">
        <v>2816</v>
      </c>
      <c r="F560" s="34"/>
      <c r="G560" s="35"/>
      <c r="H560" s="35"/>
      <c r="I560" s="36"/>
      <c r="J560" s="37"/>
    </row>
    <row r="561" spans="1:10" ht="26.1" customHeight="1" x14ac:dyDescent="0.2">
      <c r="A561" s="16" t="s">
        <v>1047</v>
      </c>
      <c r="B561" s="17" t="s">
        <v>318</v>
      </c>
      <c r="C561" s="18" t="s">
        <v>30</v>
      </c>
      <c r="D561" s="19" t="s">
        <v>319</v>
      </c>
      <c r="E561" s="20" t="s">
        <v>2822</v>
      </c>
      <c r="F561" s="21">
        <v>3.08</v>
      </c>
      <c r="G561" s="22">
        <v>70.33</v>
      </c>
      <c r="H561" s="22">
        <f>ROUND(G561 * (1 + 31.29 / 100), 2)</f>
        <v>92.34</v>
      </c>
      <c r="I561" s="22">
        <f>ROUND(F561 * H561, 2)</f>
        <v>284.41000000000003</v>
      </c>
      <c r="J561" s="23">
        <f t="shared" si="78"/>
        <v>2.819122059272562E-6</v>
      </c>
    </row>
    <row r="562" spans="1:10" ht="39" customHeight="1" x14ac:dyDescent="0.2">
      <c r="A562" s="16" t="s">
        <v>1048</v>
      </c>
      <c r="B562" s="17" t="s">
        <v>354</v>
      </c>
      <c r="C562" s="18" t="s">
        <v>30</v>
      </c>
      <c r="D562" s="19" t="s">
        <v>355</v>
      </c>
      <c r="E562" s="20" t="s">
        <v>224</v>
      </c>
      <c r="F562" s="21">
        <v>34.25</v>
      </c>
      <c r="G562" s="22">
        <v>8.58</v>
      </c>
      <c r="H562" s="22">
        <f>ROUND(G562 * (1 + 31.29 / 100), 2)</f>
        <v>11.26</v>
      </c>
      <c r="I562" s="22">
        <f>ROUND(F562 * H562, 2)</f>
        <v>385.66</v>
      </c>
      <c r="J562" s="23">
        <f t="shared" si="78"/>
        <v>3.8227299088606459E-6</v>
      </c>
    </row>
    <row r="563" spans="1:10" ht="26.1" customHeight="1" x14ac:dyDescent="0.2">
      <c r="A563" s="16" t="s">
        <v>1049</v>
      </c>
      <c r="B563" s="17" t="s">
        <v>323</v>
      </c>
      <c r="C563" s="18" t="s">
        <v>30</v>
      </c>
      <c r="D563" s="19" t="s">
        <v>324</v>
      </c>
      <c r="E563" s="20" t="s">
        <v>2822</v>
      </c>
      <c r="F563" s="21">
        <v>3.01</v>
      </c>
      <c r="G563" s="22">
        <v>18.27</v>
      </c>
      <c r="H563" s="22">
        <f>ROUND(G563 * (1 + 31.29 / 100), 2)</f>
        <v>23.99</v>
      </c>
      <c r="I563" s="22">
        <f>ROUND(F563 * H563, 2)</f>
        <v>72.209999999999994</v>
      </c>
      <c r="J563" s="23">
        <f t="shared" si="78"/>
        <v>7.1575825006178285E-7</v>
      </c>
    </row>
    <row r="564" spans="1:10" ht="24" customHeight="1" x14ac:dyDescent="0.2">
      <c r="A564" s="31" t="s">
        <v>1050</v>
      </c>
      <c r="B564" s="32"/>
      <c r="C564" s="32"/>
      <c r="D564" s="33" t="s">
        <v>3017</v>
      </c>
      <c r="E564" s="32" t="s">
        <v>2816</v>
      </c>
      <c r="F564" s="34"/>
      <c r="G564" s="35"/>
      <c r="H564" s="35"/>
      <c r="I564" s="36"/>
      <c r="J564" s="37"/>
    </row>
    <row r="565" spans="1:10" ht="26.1" customHeight="1" x14ac:dyDescent="0.2">
      <c r="A565" s="16" t="s">
        <v>1051</v>
      </c>
      <c r="B565" s="17" t="s">
        <v>318</v>
      </c>
      <c r="C565" s="18" t="s">
        <v>30</v>
      </c>
      <c r="D565" s="19" t="s">
        <v>319</v>
      </c>
      <c r="E565" s="20" t="s">
        <v>2822</v>
      </c>
      <c r="F565" s="21">
        <v>8.69</v>
      </c>
      <c r="G565" s="22">
        <v>70.33</v>
      </c>
      <c r="H565" s="22">
        <f t="shared" ref="H565:H573" si="83">ROUND(G565 * (1 + 31.29 / 100), 2)</f>
        <v>92.34</v>
      </c>
      <c r="I565" s="22">
        <f t="shared" ref="I565:I573" si="84">ROUND(F565 * H565, 2)</f>
        <v>802.43</v>
      </c>
      <c r="J565" s="23">
        <f t="shared" si="78"/>
        <v>7.9538276221725038E-6</v>
      </c>
    </row>
    <row r="566" spans="1:10" ht="39" customHeight="1" x14ac:dyDescent="0.2">
      <c r="A566" s="16" t="s">
        <v>1052</v>
      </c>
      <c r="B566" s="17" t="s">
        <v>546</v>
      </c>
      <c r="C566" s="18" t="s">
        <v>30</v>
      </c>
      <c r="D566" s="19" t="s">
        <v>547</v>
      </c>
      <c r="E566" s="20" t="s">
        <v>224</v>
      </c>
      <c r="F566" s="21">
        <v>96.5</v>
      </c>
      <c r="G566" s="22">
        <v>12.24</v>
      </c>
      <c r="H566" s="22">
        <f t="shared" si="83"/>
        <v>16.07</v>
      </c>
      <c r="I566" s="22">
        <f t="shared" si="84"/>
        <v>1550.76</v>
      </c>
      <c r="J566" s="23">
        <f t="shared" si="78"/>
        <v>1.5371406506935473E-5</v>
      </c>
    </row>
    <row r="567" spans="1:10" ht="26.1" customHeight="1" x14ac:dyDescent="0.2">
      <c r="A567" s="16" t="s">
        <v>1053</v>
      </c>
      <c r="B567" s="17" t="s">
        <v>323</v>
      </c>
      <c r="C567" s="18" t="s">
        <v>30</v>
      </c>
      <c r="D567" s="19" t="s">
        <v>324</v>
      </c>
      <c r="E567" s="20" t="s">
        <v>2822</v>
      </c>
      <c r="F567" s="21">
        <v>8.39</v>
      </c>
      <c r="G567" s="22">
        <v>18.27</v>
      </c>
      <c r="H567" s="22">
        <f t="shared" si="83"/>
        <v>23.99</v>
      </c>
      <c r="I567" s="22">
        <f t="shared" si="84"/>
        <v>201.28</v>
      </c>
      <c r="J567" s="23">
        <f t="shared" si="78"/>
        <v>1.9951228440996492E-6</v>
      </c>
    </row>
    <row r="568" spans="1:10" ht="39" customHeight="1" x14ac:dyDescent="0.2">
      <c r="A568" s="16" t="s">
        <v>1054</v>
      </c>
      <c r="B568" s="17" t="s">
        <v>961</v>
      </c>
      <c r="C568" s="18" t="s">
        <v>30</v>
      </c>
      <c r="D568" s="19" t="s">
        <v>962</v>
      </c>
      <c r="E568" s="20" t="s">
        <v>224</v>
      </c>
      <c r="F568" s="21">
        <v>127.95</v>
      </c>
      <c r="G568" s="22">
        <v>13.24</v>
      </c>
      <c r="H568" s="22">
        <f t="shared" si="83"/>
        <v>17.38</v>
      </c>
      <c r="I568" s="22">
        <f t="shared" si="84"/>
        <v>2223.77</v>
      </c>
      <c r="J568" s="23">
        <f t="shared" si="78"/>
        <v>2.204240027336783E-5</v>
      </c>
    </row>
    <row r="569" spans="1:10" ht="39" customHeight="1" x14ac:dyDescent="0.2">
      <c r="A569" s="16" t="s">
        <v>1055</v>
      </c>
      <c r="B569" s="17" t="s">
        <v>964</v>
      </c>
      <c r="C569" s="18" t="s">
        <v>30</v>
      </c>
      <c r="D569" s="19" t="s">
        <v>965</v>
      </c>
      <c r="E569" s="20" t="s">
        <v>224</v>
      </c>
      <c r="F569" s="21">
        <v>10.6</v>
      </c>
      <c r="G569" s="22">
        <v>17.059999999999999</v>
      </c>
      <c r="H569" s="22">
        <f t="shared" si="83"/>
        <v>22.4</v>
      </c>
      <c r="I569" s="22">
        <f t="shared" si="84"/>
        <v>237.44</v>
      </c>
      <c r="J569" s="23">
        <f t="shared" si="78"/>
        <v>2.3535471388266132E-6</v>
      </c>
    </row>
    <row r="570" spans="1:10" ht="39" customHeight="1" x14ac:dyDescent="0.2">
      <c r="A570" s="16" t="s">
        <v>1056</v>
      </c>
      <c r="B570" s="17" t="s">
        <v>555</v>
      </c>
      <c r="C570" s="18" t="s">
        <v>30</v>
      </c>
      <c r="D570" s="19" t="s">
        <v>556</v>
      </c>
      <c r="E570" s="20" t="s">
        <v>224</v>
      </c>
      <c r="F570" s="21">
        <v>8.1999999999999993</v>
      </c>
      <c r="G570" s="22">
        <v>26.72</v>
      </c>
      <c r="H570" s="22">
        <f t="shared" si="83"/>
        <v>35.08</v>
      </c>
      <c r="I570" s="22">
        <f t="shared" si="84"/>
        <v>287.66000000000003</v>
      </c>
      <c r="J570" s="23">
        <f t="shared" si="78"/>
        <v>2.851336632222303E-6</v>
      </c>
    </row>
    <row r="571" spans="1:10" ht="26.1" customHeight="1" x14ac:dyDescent="0.2">
      <c r="A571" s="38" t="s">
        <v>1057</v>
      </c>
      <c r="B571" s="39" t="s">
        <v>558</v>
      </c>
      <c r="C571" s="40" t="s">
        <v>30</v>
      </c>
      <c r="D571" s="41" t="s">
        <v>559</v>
      </c>
      <c r="E571" s="42" t="s">
        <v>43</v>
      </c>
      <c r="F571" s="43">
        <v>156</v>
      </c>
      <c r="G571" s="44">
        <v>1.78</v>
      </c>
      <c r="H571" s="44">
        <f t="shared" si="83"/>
        <v>2.34</v>
      </c>
      <c r="I571" s="44">
        <f t="shared" si="84"/>
        <v>365.04</v>
      </c>
      <c r="J571" s="45">
        <f t="shared" si="78"/>
        <v>3.6183408337149046E-6</v>
      </c>
    </row>
    <row r="572" spans="1:10" ht="26.1" customHeight="1" x14ac:dyDescent="0.2">
      <c r="A572" s="38" t="s">
        <v>1058</v>
      </c>
      <c r="B572" s="39" t="s">
        <v>968</v>
      </c>
      <c r="C572" s="40" t="s">
        <v>30</v>
      </c>
      <c r="D572" s="41" t="s">
        <v>969</v>
      </c>
      <c r="E572" s="42" t="s">
        <v>43</v>
      </c>
      <c r="F572" s="43">
        <v>11</v>
      </c>
      <c r="G572" s="44">
        <v>1.91</v>
      </c>
      <c r="H572" s="44">
        <f t="shared" si="83"/>
        <v>2.5099999999999998</v>
      </c>
      <c r="I572" s="44">
        <f t="shared" si="84"/>
        <v>27.61</v>
      </c>
      <c r="J572" s="45">
        <f t="shared" si="78"/>
        <v>2.7367518742841472E-7</v>
      </c>
    </row>
    <row r="573" spans="1:10" ht="26.1" customHeight="1" x14ac:dyDescent="0.2">
      <c r="A573" s="38" t="s">
        <v>1059</v>
      </c>
      <c r="B573" s="39" t="s">
        <v>564</v>
      </c>
      <c r="C573" s="40" t="s">
        <v>30</v>
      </c>
      <c r="D573" s="41" t="s">
        <v>565</v>
      </c>
      <c r="E573" s="42" t="s">
        <v>43</v>
      </c>
      <c r="F573" s="43">
        <v>9</v>
      </c>
      <c r="G573" s="44">
        <v>3.57</v>
      </c>
      <c r="H573" s="44">
        <f t="shared" si="83"/>
        <v>4.6900000000000004</v>
      </c>
      <c r="I573" s="44">
        <f t="shared" si="84"/>
        <v>42.21</v>
      </c>
      <c r="J573" s="45">
        <f t="shared" si="78"/>
        <v>4.1839296129494335E-7</v>
      </c>
    </row>
    <row r="574" spans="1:10" ht="24" customHeight="1" x14ac:dyDescent="0.2">
      <c r="A574" s="31" t="s">
        <v>1060</v>
      </c>
      <c r="B574" s="32"/>
      <c r="C574" s="32"/>
      <c r="D574" s="33" t="s">
        <v>3018</v>
      </c>
      <c r="E574" s="32" t="s">
        <v>2816</v>
      </c>
      <c r="F574" s="34"/>
      <c r="G574" s="35"/>
      <c r="H574" s="35"/>
      <c r="I574" s="36"/>
      <c r="J574" s="37"/>
    </row>
    <row r="575" spans="1:10" ht="24" customHeight="1" x14ac:dyDescent="0.2">
      <c r="A575" s="31" t="s">
        <v>1061</v>
      </c>
      <c r="B575" s="32"/>
      <c r="C575" s="32"/>
      <c r="D575" s="33" t="s">
        <v>2975</v>
      </c>
      <c r="E575" s="32" t="s">
        <v>2816</v>
      </c>
      <c r="F575" s="34"/>
      <c r="G575" s="35"/>
      <c r="H575" s="35"/>
      <c r="I575" s="36"/>
      <c r="J575" s="37"/>
    </row>
    <row r="576" spans="1:10" ht="26.1" customHeight="1" x14ac:dyDescent="0.2">
      <c r="A576" s="16" t="s">
        <v>1062</v>
      </c>
      <c r="B576" s="17" t="s">
        <v>1063</v>
      </c>
      <c r="C576" s="18" t="s">
        <v>27</v>
      </c>
      <c r="D576" s="19" t="s">
        <v>3019</v>
      </c>
      <c r="E576" s="20" t="s">
        <v>43</v>
      </c>
      <c r="F576" s="21">
        <v>14</v>
      </c>
      <c r="G576" s="22">
        <v>1290.4100000000001</v>
      </c>
      <c r="H576" s="22">
        <f>ROUND(G576 * (1 + 31.29 / 100), 2)</f>
        <v>1694.18</v>
      </c>
      <c r="I576" s="22">
        <f>ROUND(F576 * H576, 2)</f>
        <v>23718.52</v>
      </c>
      <c r="J576" s="23">
        <f t="shared" si="78"/>
        <v>2.3510215163073537E-4</v>
      </c>
    </row>
    <row r="577" spans="1:10" ht="24" customHeight="1" x14ac:dyDescent="0.2">
      <c r="A577" s="31" t="s">
        <v>1064</v>
      </c>
      <c r="B577" s="32"/>
      <c r="C577" s="32"/>
      <c r="D577" s="33" t="s">
        <v>2977</v>
      </c>
      <c r="E577" s="32" t="s">
        <v>2816</v>
      </c>
      <c r="F577" s="34"/>
      <c r="G577" s="35"/>
      <c r="H577" s="35"/>
      <c r="I577" s="36"/>
      <c r="J577" s="37"/>
    </row>
    <row r="578" spans="1:10" ht="26.1" customHeight="1" x14ac:dyDescent="0.2">
      <c r="A578" s="16" t="s">
        <v>1065</v>
      </c>
      <c r="B578" s="17" t="s">
        <v>849</v>
      </c>
      <c r="C578" s="18" t="s">
        <v>27</v>
      </c>
      <c r="D578" s="19" t="s">
        <v>2978</v>
      </c>
      <c r="E578" s="20" t="s">
        <v>43</v>
      </c>
      <c r="F578" s="21">
        <v>330</v>
      </c>
      <c r="G578" s="22">
        <v>6.64</v>
      </c>
      <c r="H578" s="22">
        <f>ROUND(G578 * (1 + 31.29 / 100), 2)</f>
        <v>8.7200000000000006</v>
      </c>
      <c r="I578" s="22">
        <f>ROUND(F578 * H578, 2)</f>
        <v>2877.6</v>
      </c>
      <c r="J578" s="23">
        <f t="shared" si="78"/>
        <v>2.8523278498515253E-5</v>
      </c>
    </row>
    <row r="579" spans="1:10" ht="26.1" customHeight="1" x14ac:dyDescent="0.2">
      <c r="A579" s="16" t="s">
        <v>1066</v>
      </c>
      <c r="B579" s="17" t="s">
        <v>851</v>
      </c>
      <c r="C579" s="18" t="s">
        <v>30</v>
      </c>
      <c r="D579" s="19" t="s">
        <v>852</v>
      </c>
      <c r="E579" s="20" t="s">
        <v>43</v>
      </c>
      <c r="F579" s="21">
        <v>31</v>
      </c>
      <c r="G579" s="22">
        <v>983.47</v>
      </c>
      <c r="H579" s="22">
        <f>ROUND(G579 * (1 + 31.29 / 100), 2)</f>
        <v>1291.2</v>
      </c>
      <c r="I579" s="22">
        <f>ROUND(F579 * H579, 2)</f>
        <v>40027.199999999997</v>
      </c>
      <c r="J579" s="23">
        <f t="shared" si="78"/>
        <v>3.9675666288426805E-4</v>
      </c>
    </row>
    <row r="580" spans="1:10" ht="24" customHeight="1" x14ac:dyDescent="0.2">
      <c r="A580" s="16" t="s">
        <v>1067</v>
      </c>
      <c r="B580" s="17" t="s">
        <v>854</v>
      </c>
      <c r="C580" s="18" t="s">
        <v>95</v>
      </c>
      <c r="D580" s="19" t="s">
        <v>855</v>
      </c>
      <c r="E580" s="20" t="s">
        <v>43</v>
      </c>
      <c r="F580" s="21">
        <v>329</v>
      </c>
      <c r="G580" s="22">
        <v>20.07</v>
      </c>
      <c r="H580" s="22">
        <f>ROUND(G580 * (1 + 31.29 / 100), 2)</f>
        <v>26.35</v>
      </c>
      <c r="I580" s="22">
        <f>ROUND(F580 * H580, 2)</f>
        <v>8669.15</v>
      </c>
      <c r="J580" s="23">
        <f t="shared" si="78"/>
        <v>8.5930143103768255E-5</v>
      </c>
    </row>
    <row r="581" spans="1:10" ht="24" customHeight="1" x14ac:dyDescent="0.2">
      <c r="A581" s="31" t="s">
        <v>1068</v>
      </c>
      <c r="B581" s="32"/>
      <c r="C581" s="32"/>
      <c r="D581" s="33" t="s">
        <v>2979</v>
      </c>
      <c r="E581" s="32" t="s">
        <v>2816</v>
      </c>
      <c r="F581" s="34"/>
      <c r="G581" s="35"/>
      <c r="H581" s="35"/>
      <c r="I581" s="36"/>
      <c r="J581" s="37"/>
    </row>
    <row r="582" spans="1:10" ht="51.95" customHeight="1" x14ac:dyDescent="0.2">
      <c r="A582" s="38" t="s">
        <v>1069</v>
      </c>
      <c r="B582" s="39" t="s">
        <v>858</v>
      </c>
      <c r="C582" s="40" t="s">
        <v>27</v>
      </c>
      <c r="D582" s="41" t="s">
        <v>2980</v>
      </c>
      <c r="E582" s="42" t="s">
        <v>43</v>
      </c>
      <c r="F582" s="43">
        <v>14</v>
      </c>
      <c r="G582" s="44">
        <v>105.31</v>
      </c>
      <c r="H582" s="44">
        <f>ROUND(G582 * (1 + 31.29 / 100), 2)</f>
        <v>138.26</v>
      </c>
      <c r="I582" s="44">
        <f>ROUND(F582 * H582, 2)</f>
        <v>1935.64</v>
      </c>
      <c r="J582" s="45">
        <f t="shared" ref="J582:J644" si="85">I582 / 100886018.42</f>
        <v>1.9186404918288182E-5</v>
      </c>
    </row>
    <row r="583" spans="1:10" ht="24" customHeight="1" x14ac:dyDescent="0.2">
      <c r="A583" s="16" t="s">
        <v>1070</v>
      </c>
      <c r="B583" s="17" t="s">
        <v>860</v>
      </c>
      <c r="C583" s="18" t="s">
        <v>27</v>
      </c>
      <c r="D583" s="19" t="s">
        <v>2981</v>
      </c>
      <c r="E583" s="20" t="s">
        <v>43</v>
      </c>
      <c r="F583" s="21">
        <v>2</v>
      </c>
      <c r="G583" s="22">
        <v>1053.06</v>
      </c>
      <c r="H583" s="22">
        <f>ROUND(G583 * (1 + 31.29 / 100), 2)</f>
        <v>1382.56</v>
      </c>
      <c r="I583" s="22">
        <f>ROUND(F583 * H583, 2)</f>
        <v>2765.12</v>
      </c>
      <c r="J583" s="23">
        <f t="shared" si="85"/>
        <v>2.740835690916545E-5</v>
      </c>
    </row>
    <row r="584" spans="1:10" ht="26.1" customHeight="1" x14ac:dyDescent="0.2">
      <c r="A584" s="38" t="s">
        <v>1071</v>
      </c>
      <c r="B584" s="39" t="s">
        <v>862</v>
      </c>
      <c r="C584" s="40" t="s">
        <v>27</v>
      </c>
      <c r="D584" s="41" t="s">
        <v>2982</v>
      </c>
      <c r="E584" s="42" t="s">
        <v>43</v>
      </c>
      <c r="F584" s="43">
        <v>2</v>
      </c>
      <c r="G584" s="44">
        <v>153.83000000000001</v>
      </c>
      <c r="H584" s="44">
        <f>ROUND(G584 * (1 + 31.29 / 100), 2)</f>
        <v>201.96</v>
      </c>
      <c r="I584" s="44">
        <f>ROUND(F584 * H584, 2)</f>
        <v>403.92</v>
      </c>
      <c r="J584" s="45">
        <f t="shared" si="85"/>
        <v>4.0037262479567283E-6</v>
      </c>
    </row>
    <row r="585" spans="1:10" ht="24" customHeight="1" x14ac:dyDescent="0.2">
      <c r="A585" s="31" t="s">
        <v>1072</v>
      </c>
      <c r="B585" s="32"/>
      <c r="C585" s="32"/>
      <c r="D585" s="33" t="s">
        <v>2983</v>
      </c>
      <c r="E585" s="32" t="s">
        <v>2816</v>
      </c>
      <c r="F585" s="34"/>
      <c r="G585" s="35"/>
      <c r="H585" s="35"/>
      <c r="I585" s="36"/>
      <c r="J585" s="37"/>
    </row>
    <row r="586" spans="1:10" ht="26.1" customHeight="1" x14ac:dyDescent="0.2">
      <c r="A586" s="16" t="s">
        <v>1073</v>
      </c>
      <c r="B586" s="17" t="s">
        <v>1074</v>
      </c>
      <c r="C586" s="18" t="s">
        <v>1075</v>
      </c>
      <c r="D586" s="19" t="s">
        <v>3020</v>
      </c>
      <c r="E586" s="20" t="s">
        <v>52</v>
      </c>
      <c r="F586" s="21">
        <v>1</v>
      </c>
      <c r="G586" s="22">
        <v>2217.59</v>
      </c>
      <c r="H586" s="22">
        <f t="shared" ref="H586:H592" si="86">ROUND(G586 * (1 + 31.29 / 100), 2)</f>
        <v>2911.47</v>
      </c>
      <c r="I586" s="22">
        <f t="shared" ref="I586:I592" si="87">ROUND(F586 * H586, 2)</f>
        <v>2911.47</v>
      </c>
      <c r="J586" s="23">
        <f t="shared" si="85"/>
        <v>2.8859003909533016E-5</v>
      </c>
    </row>
    <row r="587" spans="1:10" ht="26.1" customHeight="1" x14ac:dyDescent="0.2">
      <c r="A587" s="16" t="s">
        <v>1076</v>
      </c>
      <c r="B587" s="17" t="s">
        <v>1077</v>
      </c>
      <c r="C587" s="18" t="s">
        <v>27</v>
      </c>
      <c r="D587" s="19" t="s">
        <v>3021</v>
      </c>
      <c r="E587" s="20" t="s">
        <v>43</v>
      </c>
      <c r="F587" s="21">
        <v>1</v>
      </c>
      <c r="G587" s="22">
        <v>3360.31</v>
      </c>
      <c r="H587" s="22">
        <f t="shared" si="86"/>
        <v>4411.75</v>
      </c>
      <c r="I587" s="22">
        <f t="shared" si="87"/>
        <v>4411.75</v>
      </c>
      <c r="J587" s="23">
        <f t="shared" si="85"/>
        <v>4.3730043757236824E-5</v>
      </c>
    </row>
    <row r="588" spans="1:10" ht="26.1" customHeight="1" x14ac:dyDescent="0.2">
      <c r="A588" s="38" t="s">
        <v>1078</v>
      </c>
      <c r="B588" s="39" t="s">
        <v>1079</v>
      </c>
      <c r="C588" s="40" t="s">
        <v>95</v>
      </c>
      <c r="D588" s="41" t="s">
        <v>1080</v>
      </c>
      <c r="E588" s="42" t="s">
        <v>43</v>
      </c>
      <c r="F588" s="43">
        <v>1</v>
      </c>
      <c r="G588" s="44">
        <v>276.33</v>
      </c>
      <c r="H588" s="44">
        <f t="shared" si="86"/>
        <v>362.79</v>
      </c>
      <c r="I588" s="44">
        <f t="shared" si="87"/>
        <v>362.79</v>
      </c>
      <c r="J588" s="45">
        <f t="shared" si="85"/>
        <v>3.5960384370573915E-6</v>
      </c>
    </row>
    <row r="589" spans="1:10" ht="24" customHeight="1" x14ac:dyDescent="0.2">
      <c r="A589" s="38" t="s">
        <v>1081</v>
      </c>
      <c r="B589" s="39" t="s">
        <v>873</v>
      </c>
      <c r="C589" s="40" t="s">
        <v>27</v>
      </c>
      <c r="D589" s="41" t="s">
        <v>2987</v>
      </c>
      <c r="E589" s="42" t="s">
        <v>43</v>
      </c>
      <c r="F589" s="43">
        <v>15</v>
      </c>
      <c r="G589" s="44">
        <v>18.600000000000001</v>
      </c>
      <c r="H589" s="44">
        <f t="shared" si="86"/>
        <v>24.42</v>
      </c>
      <c r="I589" s="44">
        <f t="shared" si="87"/>
        <v>366.3</v>
      </c>
      <c r="J589" s="45">
        <f t="shared" si="85"/>
        <v>3.6308301758431115E-6</v>
      </c>
    </row>
    <row r="590" spans="1:10" ht="24" customHeight="1" x14ac:dyDescent="0.2">
      <c r="A590" s="16" t="s">
        <v>1082</v>
      </c>
      <c r="B590" s="17" t="s">
        <v>875</v>
      </c>
      <c r="C590" s="18" t="s">
        <v>95</v>
      </c>
      <c r="D590" s="19" t="s">
        <v>876</v>
      </c>
      <c r="E590" s="20" t="s">
        <v>43</v>
      </c>
      <c r="F590" s="21">
        <v>4</v>
      </c>
      <c r="G590" s="22">
        <v>91.29</v>
      </c>
      <c r="H590" s="22">
        <f t="shared" si="86"/>
        <v>119.85</v>
      </c>
      <c r="I590" s="22">
        <f t="shared" si="87"/>
        <v>479.4</v>
      </c>
      <c r="J590" s="23">
        <f t="shared" si="85"/>
        <v>4.7518973144940967E-6</v>
      </c>
    </row>
    <row r="591" spans="1:10" ht="24" customHeight="1" x14ac:dyDescent="0.2">
      <c r="A591" s="38" t="s">
        <v>1083</v>
      </c>
      <c r="B591" s="39" t="s">
        <v>1084</v>
      </c>
      <c r="C591" s="40" t="s">
        <v>1075</v>
      </c>
      <c r="D591" s="41" t="s">
        <v>1085</v>
      </c>
      <c r="E591" s="42" t="s">
        <v>43</v>
      </c>
      <c r="F591" s="43">
        <v>1</v>
      </c>
      <c r="G591" s="44">
        <v>9.5399999999999991</v>
      </c>
      <c r="H591" s="44">
        <f t="shared" si="86"/>
        <v>12.53</v>
      </c>
      <c r="I591" s="44">
        <f t="shared" si="87"/>
        <v>12.53</v>
      </c>
      <c r="J591" s="45">
        <f t="shared" si="85"/>
        <v>1.2419956894161668E-7</v>
      </c>
    </row>
    <row r="592" spans="1:10" ht="24" customHeight="1" x14ac:dyDescent="0.2">
      <c r="A592" s="38" t="s">
        <v>1086</v>
      </c>
      <c r="B592" s="39" t="s">
        <v>1084</v>
      </c>
      <c r="C592" s="40" t="s">
        <v>1075</v>
      </c>
      <c r="D592" s="41" t="s">
        <v>1085</v>
      </c>
      <c r="E592" s="42" t="s">
        <v>43</v>
      </c>
      <c r="F592" s="43">
        <v>1</v>
      </c>
      <c r="G592" s="44">
        <v>9.5399999999999991</v>
      </c>
      <c r="H592" s="44">
        <f t="shared" si="86"/>
        <v>12.53</v>
      </c>
      <c r="I592" s="44">
        <f t="shared" si="87"/>
        <v>12.53</v>
      </c>
      <c r="J592" s="45">
        <f t="shared" si="85"/>
        <v>1.2419956894161668E-7</v>
      </c>
    </row>
    <row r="593" spans="1:10" ht="24" customHeight="1" x14ac:dyDescent="0.2">
      <c r="A593" s="31" t="s">
        <v>1087</v>
      </c>
      <c r="B593" s="32"/>
      <c r="C593" s="32"/>
      <c r="D593" s="33" t="s">
        <v>2989</v>
      </c>
      <c r="E593" s="32" t="s">
        <v>2816</v>
      </c>
      <c r="F593" s="34"/>
      <c r="G593" s="35"/>
      <c r="H593" s="35"/>
      <c r="I593" s="36"/>
      <c r="J593" s="37"/>
    </row>
    <row r="594" spans="1:10" ht="26.1" customHeight="1" x14ac:dyDescent="0.2">
      <c r="A594" s="16" t="s">
        <v>1088</v>
      </c>
      <c r="B594" s="17" t="s">
        <v>508</v>
      </c>
      <c r="C594" s="18" t="s">
        <v>27</v>
      </c>
      <c r="D594" s="19" t="s">
        <v>2924</v>
      </c>
      <c r="E594" s="20" t="s">
        <v>43</v>
      </c>
      <c r="F594" s="21">
        <v>96</v>
      </c>
      <c r="G594" s="22">
        <v>59.12</v>
      </c>
      <c r="H594" s="22">
        <f t="shared" ref="H594:H601" si="88">ROUND(G594 * (1 + 31.29 / 100), 2)</f>
        <v>77.62</v>
      </c>
      <c r="I594" s="22">
        <f t="shared" ref="I594:I601" si="89">ROUND(F594 * H594, 2)</f>
        <v>7451.52</v>
      </c>
      <c r="J594" s="23">
        <f t="shared" si="85"/>
        <v>7.3860779885062699E-5</v>
      </c>
    </row>
    <row r="595" spans="1:10" ht="24" customHeight="1" x14ac:dyDescent="0.2">
      <c r="A595" s="16" t="s">
        <v>1089</v>
      </c>
      <c r="B595" s="17" t="s">
        <v>882</v>
      </c>
      <c r="C595" s="18" t="s">
        <v>22</v>
      </c>
      <c r="D595" s="19" t="s">
        <v>883</v>
      </c>
      <c r="E595" s="20" t="s">
        <v>43</v>
      </c>
      <c r="F595" s="21">
        <v>10</v>
      </c>
      <c r="G595" s="22">
        <v>10.67</v>
      </c>
      <c r="H595" s="22">
        <f t="shared" si="88"/>
        <v>14.01</v>
      </c>
      <c r="I595" s="22">
        <f t="shared" si="89"/>
        <v>140.1</v>
      </c>
      <c r="J595" s="23">
        <f t="shared" si="85"/>
        <v>1.3886958985411409E-6</v>
      </c>
    </row>
    <row r="596" spans="1:10" ht="26.1" customHeight="1" x14ac:dyDescent="0.2">
      <c r="A596" s="16" t="s">
        <v>1090</v>
      </c>
      <c r="B596" s="17" t="s">
        <v>461</v>
      </c>
      <c r="C596" s="18" t="s">
        <v>27</v>
      </c>
      <c r="D596" s="19" t="s">
        <v>2901</v>
      </c>
      <c r="E596" s="20" t="s">
        <v>43</v>
      </c>
      <c r="F596" s="21">
        <v>119</v>
      </c>
      <c r="G596" s="22">
        <v>6.79</v>
      </c>
      <c r="H596" s="22">
        <f t="shared" si="88"/>
        <v>8.91</v>
      </c>
      <c r="I596" s="22">
        <f t="shared" si="89"/>
        <v>1060.29</v>
      </c>
      <c r="J596" s="23">
        <f t="shared" si="85"/>
        <v>1.0509781400886412E-5</v>
      </c>
    </row>
    <row r="597" spans="1:10" ht="26.1" customHeight="1" x14ac:dyDescent="0.2">
      <c r="A597" s="16" t="s">
        <v>1091</v>
      </c>
      <c r="B597" s="17" t="s">
        <v>463</v>
      </c>
      <c r="C597" s="18" t="s">
        <v>27</v>
      </c>
      <c r="D597" s="19" t="s">
        <v>2902</v>
      </c>
      <c r="E597" s="20" t="s">
        <v>43</v>
      </c>
      <c r="F597" s="21">
        <v>18</v>
      </c>
      <c r="G597" s="22">
        <v>22.5</v>
      </c>
      <c r="H597" s="22">
        <f t="shared" si="88"/>
        <v>29.54</v>
      </c>
      <c r="I597" s="22">
        <f t="shared" si="89"/>
        <v>531.72</v>
      </c>
      <c r="J597" s="23">
        <f t="shared" si="85"/>
        <v>5.2705023781034656E-6</v>
      </c>
    </row>
    <row r="598" spans="1:10" ht="26.1" customHeight="1" x14ac:dyDescent="0.2">
      <c r="A598" s="16" t="s">
        <v>1092</v>
      </c>
      <c r="B598" s="17" t="s">
        <v>887</v>
      </c>
      <c r="C598" s="18" t="s">
        <v>27</v>
      </c>
      <c r="D598" s="19" t="s">
        <v>2990</v>
      </c>
      <c r="E598" s="20" t="s">
        <v>43</v>
      </c>
      <c r="F598" s="21">
        <v>1</v>
      </c>
      <c r="G598" s="22">
        <v>10.86</v>
      </c>
      <c r="H598" s="22">
        <f t="shared" si="88"/>
        <v>14.26</v>
      </c>
      <c r="I598" s="22">
        <f t="shared" si="89"/>
        <v>14.26</v>
      </c>
      <c r="J598" s="23">
        <f t="shared" si="85"/>
        <v>1.413476339271711E-7</v>
      </c>
    </row>
    <row r="599" spans="1:10" ht="26.1" customHeight="1" x14ac:dyDescent="0.2">
      <c r="A599" s="16" t="s">
        <v>1093</v>
      </c>
      <c r="B599" s="17" t="s">
        <v>465</v>
      </c>
      <c r="C599" s="18" t="s">
        <v>27</v>
      </c>
      <c r="D599" s="19" t="s">
        <v>2903</v>
      </c>
      <c r="E599" s="20" t="s">
        <v>43</v>
      </c>
      <c r="F599" s="21">
        <v>16</v>
      </c>
      <c r="G599" s="22">
        <v>12.75</v>
      </c>
      <c r="H599" s="22">
        <f t="shared" si="88"/>
        <v>16.739999999999998</v>
      </c>
      <c r="I599" s="22">
        <f t="shared" si="89"/>
        <v>267.83999999999997</v>
      </c>
      <c r="J599" s="23">
        <f t="shared" si="85"/>
        <v>2.6548772981103436E-6</v>
      </c>
    </row>
    <row r="600" spans="1:10" ht="26.1" customHeight="1" x14ac:dyDescent="0.2">
      <c r="A600" s="16" t="s">
        <v>1094</v>
      </c>
      <c r="B600" s="17" t="s">
        <v>469</v>
      </c>
      <c r="C600" s="18" t="s">
        <v>27</v>
      </c>
      <c r="D600" s="19" t="s">
        <v>2905</v>
      </c>
      <c r="E600" s="20" t="s">
        <v>43</v>
      </c>
      <c r="F600" s="21">
        <v>197</v>
      </c>
      <c r="G600" s="22">
        <v>5.07</v>
      </c>
      <c r="H600" s="22">
        <f t="shared" si="88"/>
        <v>6.66</v>
      </c>
      <c r="I600" s="22">
        <f t="shared" si="89"/>
        <v>1312.02</v>
      </c>
      <c r="J600" s="23">
        <f t="shared" si="85"/>
        <v>1.3004973538928963E-5</v>
      </c>
    </row>
    <row r="601" spans="1:10" ht="26.1" customHeight="1" x14ac:dyDescent="0.2">
      <c r="A601" s="16" t="s">
        <v>1095</v>
      </c>
      <c r="B601" s="17" t="s">
        <v>510</v>
      </c>
      <c r="C601" s="18" t="s">
        <v>27</v>
      </c>
      <c r="D601" s="19" t="s">
        <v>2925</v>
      </c>
      <c r="E601" s="20" t="s">
        <v>43</v>
      </c>
      <c r="F601" s="21">
        <v>657</v>
      </c>
      <c r="G601" s="22">
        <v>9.98</v>
      </c>
      <c r="H601" s="22">
        <f t="shared" si="88"/>
        <v>13.1</v>
      </c>
      <c r="I601" s="22">
        <f t="shared" si="89"/>
        <v>8606.7000000000007</v>
      </c>
      <c r="J601" s="23">
        <f t="shared" si="85"/>
        <v>8.5311127694318617E-5</v>
      </c>
    </row>
    <row r="602" spans="1:10" ht="24" customHeight="1" x14ac:dyDescent="0.2">
      <c r="A602" s="31" t="s">
        <v>1096</v>
      </c>
      <c r="B602" s="32"/>
      <c r="C602" s="32"/>
      <c r="D602" s="33" t="s">
        <v>2991</v>
      </c>
      <c r="E602" s="32" t="s">
        <v>2816</v>
      </c>
      <c r="F602" s="34"/>
      <c r="G602" s="35"/>
      <c r="H602" s="35"/>
      <c r="I602" s="36"/>
      <c r="J602" s="37"/>
    </row>
    <row r="603" spans="1:10" ht="26.1" customHeight="1" x14ac:dyDescent="0.2">
      <c r="A603" s="16" t="s">
        <v>1097</v>
      </c>
      <c r="B603" s="17" t="s">
        <v>896</v>
      </c>
      <c r="C603" s="18" t="s">
        <v>30</v>
      </c>
      <c r="D603" s="19" t="s">
        <v>897</v>
      </c>
      <c r="E603" s="20" t="s">
        <v>43</v>
      </c>
      <c r="F603" s="21">
        <v>34</v>
      </c>
      <c r="G603" s="22">
        <v>13.28</v>
      </c>
      <c r="H603" s="22">
        <f>ROUND(G603 * (1 + 31.29 / 100), 2)</f>
        <v>17.440000000000001</v>
      </c>
      <c r="I603" s="22">
        <f>ROUND(F603 * H603, 2)</f>
        <v>592.96</v>
      </c>
      <c r="J603" s="23">
        <f t="shared" si="85"/>
        <v>5.8775240542395073E-6</v>
      </c>
    </row>
    <row r="604" spans="1:10" ht="26.1" customHeight="1" x14ac:dyDescent="0.2">
      <c r="A604" s="16" t="s">
        <v>1098</v>
      </c>
      <c r="B604" s="17" t="s">
        <v>899</v>
      </c>
      <c r="C604" s="18" t="s">
        <v>30</v>
      </c>
      <c r="D604" s="19" t="s">
        <v>900</v>
      </c>
      <c r="E604" s="20" t="s">
        <v>43</v>
      </c>
      <c r="F604" s="21">
        <v>35</v>
      </c>
      <c r="G604" s="22">
        <v>14.67</v>
      </c>
      <c r="H604" s="22">
        <f>ROUND(G604 * (1 + 31.29 / 100), 2)</f>
        <v>19.260000000000002</v>
      </c>
      <c r="I604" s="22">
        <f>ROUND(F604 * H604, 2)</f>
        <v>674.1</v>
      </c>
      <c r="J604" s="23">
        <f t="shared" si="85"/>
        <v>6.6817980385908859E-6</v>
      </c>
    </row>
    <row r="605" spans="1:10" ht="39" customHeight="1" x14ac:dyDescent="0.2">
      <c r="A605" s="16" t="s">
        <v>1099</v>
      </c>
      <c r="B605" s="17" t="s">
        <v>798</v>
      </c>
      <c r="C605" s="18" t="s">
        <v>30</v>
      </c>
      <c r="D605" s="19" t="s">
        <v>799</v>
      </c>
      <c r="E605" s="20" t="s">
        <v>43</v>
      </c>
      <c r="F605" s="21">
        <v>1</v>
      </c>
      <c r="G605" s="22">
        <v>11.24</v>
      </c>
      <c r="H605" s="22">
        <f>ROUND(G605 * (1 + 31.29 / 100), 2)</f>
        <v>14.76</v>
      </c>
      <c r="I605" s="22">
        <f>ROUND(F605 * H605, 2)</f>
        <v>14.76</v>
      </c>
      <c r="J605" s="23">
        <f t="shared" si="85"/>
        <v>1.4630372207328509E-7</v>
      </c>
    </row>
    <row r="606" spans="1:10" ht="39" customHeight="1" x14ac:dyDescent="0.2">
      <c r="A606" s="16" t="s">
        <v>1100</v>
      </c>
      <c r="B606" s="17" t="s">
        <v>569</v>
      </c>
      <c r="C606" s="18" t="s">
        <v>30</v>
      </c>
      <c r="D606" s="19" t="s">
        <v>570</v>
      </c>
      <c r="E606" s="20" t="s">
        <v>43</v>
      </c>
      <c r="F606" s="21">
        <v>10</v>
      </c>
      <c r="G606" s="22">
        <v>9.89</v>
      </c>
      <c r="H606" s="22">
        <f>ROUND(G606 * (1 + 31.29 / 100), 2)</f>
        <v>12.98</v>
      </c>
      <c r="I606" s="22">
        <f>ROUND(F606 * H606, 2)</f>
        <v>129.80000000000001</v>
      </c>
      <c r="J606" s="23">
        <f t="shared" si="85"/>
        <v>1.2866004827311929E-6</v>
      </c>
    </row>
    <row r="607" spans="1:10" ht="24" customHeight="1" x14ac:dyDescent="0.2">
      <c r="A607" s="31" t="s">
        <v>1101</v>
      </c>
      <c r="B607" s="32"/>
      <c r="C607" s="32"/>
      <c r="D607" s="33" t="s">
        <v>2926</v>
      </c>
      <c r="E607" s="32" t="s">
        <v>2816</v>
      </c>
      <c r="F607" s="34"/>
      <c r="G607" s="35"/>
      <c r="H607" s="35"/>
      <c r="I607" s="36"/>
      <c r="J607" s="37"/>
    </row>
    <row r="608" spans="1:10" ht="24" customHeight="1" x14ac:dyDescent="0.2">
      <c r="A608" s="16" t="s">
        <v>1102</v>
      </c>
      <c r="B608" s="17" t="s">
        <v>514</v>
      </c>
      <c r="C608" s="18" t="s">
        <v>27</v>
      </c>
      <c r="D608" s="19" t="s">
        <v>2927</v>
      </c>
      <c r="E608" s="20" t="s">
        <v>43</v>
      </c>
      <c r="F608" s="21">
        <v>657</v>
      </c>
      <c r="G608" s="22">
        <v>0.41</v>
      </c>
      <c r="H608" s="22">
        <f t="shared" ref="H608:H621" si="90">ROUND(G608 * (1 + 31.29 / 100), 2)</f>
        <v>0.54</v>
      </c>
      <c r="I608" s="22">
        <f t="shared" ref="I608:I621" si="91">ROUND(F608 * H608, 2)</f>
        <v>354.78</v>
      </c>
      <c r="J608" s="23">
        <f t="shared" si="85"/>
        <v>3.5166419049566448E-6</v>
      </c>
    </row>
    <row r="609" spans="1:10" ht="24" customHeight="1" x14ac:dyDescent="0.2">
      <c r="A609" s="16" t="s">
        <v>1103</v>
      </c>
      <c r="B609" s="17" t="s">
        <v>516</v>
      </c>
      <c r="C609" s="18" t="s">
        <v>27</v>
      </c>
      <c r="D609" s="19" t="s">
        <v>2928</v>
      </c>
      <c r="E609" s="20" t="s">
        <v>43</v>
      </c>
      <c r="F609" s="21">
        <v>3135</v>
      </c>
      <c r="G609" s="22">
        <v>0.41</v>
      </c>
      <c r="H609" s="22">
        <f t="shared" si="90"/>
        <v>0.54</v>
      </c>
      <c r="I609" s="22">
        <f t="shared" si="91"/>
        <v>1692.9</v>
      </c>
      <c r="J609" s="23">
        <f t="shared" si="85"/>
        <v>1.678032324511276E-5</v>
      </c>
    </row>
    <row r="610" spans="1:10" ht="24" customHeight="1" x14ac:dyDescent="0.2">
      <c r="A610" s="16" t="s">
        <v>1104</v>
      </c>
      <c r="B610" s="17" t="s">
        <v>518</v>
      </c>
      <c r="C610" s="18" t="s">
        <v>27</v>
      </c>
      <c r="D610" s="19" t="s">
        <v>2929</v>
      </c>
      <c r="E610" s="20" t="s">
        <v>43</v>
      </c>
      <c r="F610" s="21">
        <v>44</v>
      </c>
      <c r="G610" s="22">
        <v>0.46</v>
      </c>
      <c r="H610" s="22">
        <f t="shared" si="90"/>
        <v>0.6</v>
      </c>
      <c r="I610" s="22">
        <f t="shared" si="91"/>
        <v>26.4</v>
      </c>
      <c r="J610" s="23">
        <f t="shared" si="85"/>
        <v>2.6168145411481884E-7</v>
      </c>
    </row>
    <row r="611" spans="1:10" ht="24" customHeight="1" x14ac:dyDescent="0.2">
      <c r="A611" s="38" t="s">
        <v>1105</v>
      </c>
      <c r="B611" s="39" t="s">
        <v>907</v>
      </c>
      <c r="C611" s="40" t="s">
        <v>30</v>
      </c>
      <c r="D611" s="41" t="s">
        <v>908</v>
      </c>
      <c r="E611" s="42" t="s">
        <v>43</v>
      </c>
      <c r="F611" s="43">
        <v>449</v>
      </c>
      <c r="G611" s="44">
        <v>0.06</v>
      </c>
      <c r="H611" s="44">
        <f t="shared" si="90"/>
        <v>0.08</v>
      </c>
      <c r="I611" s="44">
        <f t="shared" si="91"/>
        <v>35.92</v>
      </c>
      <c r="J611" s="45">
        <f t="shared" si="85"/>
        <v>3.5604537241682932E-7</v>
      </c>
    </row>
    <row r="612" spans="1:10" ht="24" customHeight="1" x14ac:dyDescent="0.2">
      <c r="A612" s="38" t="s">
        <v>1106</v>
      </c>
      <c r="B612" s="39" t="s">
        <v>520</v>
      </c>
      <c r="C612" s="40" t="s">
        <v>30</v>
      </c>
      <c r="D612" s="41" t="s">
        <v>521</v>
      </c>
      <c r="E612" s="42" t="s">
        <v>43</v>
      </c>
      <c r="F612" s="43">
        <v>64</v>
      </c>
      <c r="G612" s="44">
        <v>0.1</v>
      </c>
      <c r="H612" s="44">
        <f t="shared" si="90"/>
        <v>0.13</v>
      </c>
      <c r="I612" s="44">
        <f t="shared" si="91"/>
        <v>8.32</v>
      </c>
      <c r="J612" s="45">
        <f t="shared" si="85"/>
        <v>8.2469306751336853E-8</v>
      </c>
    </row>
    <row r="613" spans="1:10" ht="24" customHeight="1" x14ac:dyDescent="0.2">
      <c r="A613" s="38" t="s">
        <v>1107</v>
      </c>
      <c r="B613" s="39" t="s">
        <v>523</v>
      </c>
      <c r="C613" s="40" t="s">
        <v>30</v>
      </c>
      <c r="D613" s="41" t="s">
        <v>524</v>
      </c>
      <c r="E613" s="42" t="s">
        <v>43</v>
      </c>
      <c r="F613" s="43">
        <v>171</v>
      </c>
      <c r="G613" s="44">
        <v>0.19</v>
      </c>
      <c r="H613" s="44">
        <f t="shared" si="90"/>
        <v>0.25</v>
      </c>
      <c r="I613" s="44">
        <f t="shared" si="91"/>
        <v>42.75</v>
      </c>
      <c r="J613" s="45">
        <f t="shared" si="85"/>
        <v>4.2374553649274646E-7</v>
      </c>
    </row>
    <row r="614" spans="1:10" ht="24" customHeight="1" x14ac:dyDescent="0.2">
      <c r="A614" s="38" t="s">
        <v>1108</v>
      </c>
      <c r="B614" s="39" t="s">
        <v>526</v>
      </c>
      <c r="C614" s="40" t="s">
        <v>30</v>
      </c>
      <c r="D614" s="41" t="s">
        <v>527</v>
      </c>
      <c r="E614" s="42" t="s">
        <v>43</v>
      </c>
      <c r="F614" s="43">
        <v>183</v>
      </c>
      <c r="G614" s="44">
        <v>0.37</v>
      </c>
      <c r="H614" s="44">
        <f t="shared" si="90"/>
        <v>0.49</v>
      </c>
      <c r="I614" s="44">
        <f t="shared" si="91"/>
        <v>89.67</v>
      </c>
      <c r="J614" s="45">
        <f t="shared" si="85"/>
        <v>8.8882484812408355E-7</v>
      </c>
    </row>
    <row r="615" spans="1:10" ht="26.1" customHeight="1" x14ac:dyDescent="0.2">
      <c r="A615" s="38" t="s">
        <v>1109</v>
      </c>
      <c r="B615" s="39" t="s">
        <v>529</v>
      </c>
      <c r="C615" s="40" t="s">
        <v>27</v>
      </c>
      <c r="D615" s="41" t="s">
        <v>2930</v>
      </c>
      <c r="E615" s="42" t="s">
        <v>43</v>
      </c>
      <c r="F615" s="43">
        <v>449</v>
      </c>
      <c r="G615" s="44">
        <v>0.55000000000000004</v>
      </c>
      <c r="H615" s="44">
        <f t="shared" si="90"/>
        <v>0.72</v>
      </c>
      <c r="I615" s="44">
        <f t="shared" si="91"/>
        <v>323.27999999999997</v>
      </c>
      <c r="J615" s="45">
        <f t="shared" si="85"/>
        <v>3.2044083517514632E-6</v>
      </c>
    </row>
    <row r="616" spans="1:10" ht="26.1" customHeight="1" x14ac:dyDescent="0.2">
      <c r="A616" s="38" t="s">
        <v>1110</v>
      </c>
      <c r="B616" s="39" t="s">
        <v>529</v>
      </c>
      <c r="C616" s="40" t="s">
        <v>27</v>
      </c>
      <c r="D616" s="41" t="s">
        <v>2930</v>
      </c>
      <c r="E616" s="42" t="s">
        <v>43</v>
      </c>
      <c r="F616" s="43">
        <v>64</v>
      </c>
      <c r="G616" s="44">
        <v>0.55000000000000004</v>
      </c>
      <c r="H616" s="44">
        <f t="shared" si="90"/>
        <v>0.72</v>
      </c>
      <c r="I616" s="44">
        <f t="shared" si="91"/>
        <v>46.08</v>
      </c>
      <c r="J616" s="45">
        <f t="shared" si="85"/>
        <v>4.5675308354586564E-7</v>
      </c>
    </row>
    <row r="617" spans="1:10" ht="26.1" customHeight="1" x14ac:dyDescent="0.2">
      <c r="A617" s="38" t="s">
        <v>1111</v>
      </c>
      <c r="B617" s="39" t="s">
        <v>915</v>
      </c>
      <c r="C617" s="40" t="s">
        <v>27</v>
      </c>
      <c r="D617" s="41" t="s">
        <v>2992</v>
      </c>
      <c r="E617" s="42" t="s">
        <v>43</v>
      </c>
      <c r="F617" s="43">
        <v>647</v>
      </c>
      <c r="G617" s="44">
        <v>0.66</v>
      </c>
      <c r="H617" s="44">
        <f t="shared" si="90"/>
        <v>0.87</v>
      </c>
      <c r="I617" s="44">
        <f t="shared" si="91"/>
        <v>562.89</v>
      </c>
      <c r="J617" s="45">
        <f t="shared" si="85"/>
        <v>5.5794649131322115E-6</v>
      </c>
    </row>
    <row r="618" spans="1:10" ht="24" customHeight="1" x14ac:dyDescent="0.2">
      <c r="A618" s="38" t="s">
        <v>1112</v>
      </c>
      <c r="B618" s="39" t="s">
        <v>917</v>
      </c>
      <c r="C618" s="40" t="s">
        <v>27</v>
      </c>
      <c r="D618" s="41" t="s">
        <v>2993</v>
      </c>
      <c r="E618" s="42" t="s">
        <v>43</v>
      </c>
      <c r="F618" s="43">
        <v>183</v>
      </c>
      <c r="G618" s="44">
        <v>0.48</v>
      </c>
      <c r="H618" s="44">
        <f t="shared" si="90"/>
        <v>0.63</v>
      </c>
      <c r="I618" s="44">
        <f t="shared" si="91"/>
        <v>115.29</v>
      </c>
      <c r="J618" s="45">
        <f t="shared" si="85"/>
        <v>1.1427748047309646E-6</v>
      </c>
    </row>
    <row r="619" spans="1:10" ht="24" customHeight="1" x14ac:dyDescent="0.2">
      <c r="A619" s="38" t="s">
        <v>1113</v>
      </c>
      <c r="B619" s="39" t="s">
        <v>919</v>
      </c>
      <c r="C619" s="40" t="s">
        <v>27</v>
      </c>
      <c r="D619" s="41" t="s">
        <v>2994</v>
      </c>
      <c r="E619" s="42" t="s">
        <v>43</v>
      </c>
      <c r="F619" s="43">
        <v>1816</v>
      </c>
      <c r="G619" s="44">
        <v>0.63</v>
      </c>
      <c r="H619" s="44">
        <f t="shared" si="90"/>
        <v>0.83</v>
      </c>
      <c r="I619" s="44">
        <f t="shared" si="91"/>
        <v>1507.28</v>
      </c>
      <c r="J619" s="45">
        <f t="shared" si="85"/>
        <v>1.49404250817494E-5</v>
      </c>
    </row>
    <row r="620" spans="1:10" ht="24" customHeight="1" x14ac:dyDescent="0.2">
      <c r="A620" s="38" t="s">
        <v>1114</v>
      </c>
      <c r="B620" s="39" t="s">
        <v>921</v>
      </c>
      <c r="C620" s="40" t="s">
        <v>30</v>
      </c>
      <c r="D620" s="41" t="s">
        <v>922</v>
      </c>
      <c r="E620" s="42" t="s">
        <v>43</v>
      </c>
      <c r="F620" s="43">
        <v>2767</v>
      </c>
      <c r="G620" s="44">
        <v>0.3</v>
      </c>
      <c r="H620" s="44">
        <f t="shared" si="90"/>
        <v>0.39</v>
      </c>
      <c r="I620" s="44">
        <f t="shared" si="91"/>
        <v>1079.1300000000001</v>
      </c>
      <c r="J620" s="45">
        <f t="shared" si="85"/>
        <v>1.0696526802231988E-5</v>
      </c>
    </row>
    <row r="621" spans="1:10" ht="39" customHeight="1" x14ac:dyDescent="0.2">
      <c r="A621" s="16" t="s">
        <v>1115</v>
      </c>
      <c r="B621" s="17" t="s">
        <v>924</v>
      </c>
      <c r="C621" s="18" t="s">
        <v>27</v>
      </c>
      <c r="D621" s="19" t="s">
        <v>2995</v>
      </c>
      <c r="E621" s="20" t="s">
        <v>224</v>
      </c>
      <c r="F621" s="21">
        <v>840</v>
      </c>
      <c r="G621" s="22">
        <v>22.62</v>
      </c>
      <c r="H621" s="22">
        <f t="shared" si="90"/>
        <v>29.7</v>
      </c>
      <c r="I621" s="22">
        <f t="shared" si="91"/>
        <v>24948</v>
      </c>
      <c r="J621" s="23">
        <f t="shared" si="85"/>
        <v>2.4728897413850382E-4</v>
      </c>
    </row>
    <row r="622" spans="1:10" ht="24" customHeight="1" x14ac:dyDescent="0.2">
      <c r="A622" s="31" t="s">
        <v>1116</v>
      </c>
      <c r="B622" s="32"/>
      <c r="C622" s="32"/>
      <c r="D622" s="33" t="s">
        <v>2996</v>
      </c>
      <c r="E622" s="32" t="s">
        <v>2816</v>
      </c>
      <c r="F622" s="34"/>
      <c r="G622" s="35"/>
      <c r="H622" s="35"/>
      <c r="I622" s="36"/>
      <c r="J622" s="37"/>
    </row>
    <row r="623" spans="1:10" ht="26.1" customHeight="1" x14ac:dyDescent="0.2">
      <c r="A623" s="16" t="s">
        <v>1117</v>
      </c>
      <c r="B623" s="17" t="s">
        <v>477</v>
      </c>
      <c r="C623" s="18" t="s">
        <v>27</v>
      </c>
      <c r="D623" s="19" t="s">
        <v>2908</v>
      </c>
      <c r="E623" s="20" t="s">
        <v>43</v>
      </c>
      <c r="F623" s="21">
        <v>78</v>
      </c>
      <c r="G623" s="22">
        <v>97</v>
      </c>
      <c r="H623" s="22">
        <f t="shared" ref="H623:H634" si="92">ROUND(G623 * (1 + 31.29 / 100), 2)</f>
        <v>127.35</v>
      </c>
      <c r="I623" s="22">
        <f t="shared" ref="I623:I634" si="93">ROUND(F623 * H623, 2)</f>
        <v>9933.2999999999993</v>
      </c>
      <c r="J623" s="23">
        <f t="shared" si="85"/>
        <v>9.8460620763588254E-5</v>
      </c>
    </row>
    <row r="624" spans="1:10" ht="26.1" customHeight="1" x14ac:dyDescent="0.2">
      <c r="A624" s="16" t="s">
        <v>1118</v>
      </c>
      <c r="B624" s="17" t="s">
        <v>1119</v>
      </c>
      <c r="C624" s="18" t="s">
        <v>27</v>
      </c>
      <c r="D624" s="19" t="s">
        <v>3022</v>
      </c>
      <c r="E624" s="20" t="s">
        <v>43</v>
      </c>
      <c r="F624" s="21">
        <v>3</v>
      </c>
      <c r="G624" s="22">
        <v>204.81</v>
      </c>
      <c r="H624" s="22">
        <f t="shared" si="92"/>
        <v>268.89999999999998</v>
      </c>
      <c r="I624" s="22">
        <f t="shared" si="93"/>
        <v>806.7</v>
      </c>
      <c r="J624" s="23">
        <f t="shared" si="85"/>
        <v>7.9961526149403176E-6</v>
      </c>
    </row>
    <row r="625" spans="1:10" ht="26.1" customHeight="1" x14ac:dyDescent="0.2">
      <c r="A625" s="16" t="s">
        <v>1120</v>
      </c>
      <c r="B625" s="17" t="s">
        <v>491</v>
      </c>
      <c r="C625" s="18" t="s">
        <v>27</v>
      </c>
      <c r="D625" s="19" t="s">
        <v>2915</v>
      </c>
      <c r="E625" s="20" t="s">
        <v>43</v>
      </c>
      <c r="F625" s="21">
        <v>6</v>
      </c>
      <c r="G625" s="22">
        <v>92.54</v>
      </c>
      <c r="H625" s="22">
        <f t="shared" si="92"/>
        <v>121.5</v>
      </c>
      <c r="I625" s="22">
        <f t="shared" si="93"/>
        <v>729</v>
      </c>
      <c r="J625" s="23">
        <f t="shared" si="85"/>
        <v>7.2259765170342025E-6</v>
      </c>
    </row>
    <row r="626" spans="1:10" ht="26.1" customHeight="1" x14ac:dyDescent="0.2">
      <c r="A626" s="16" t="s">
        <v>1121</v>
      </c>
      <c r="B626" s="17" t="s">
        <v>485</v>
      </c>
      <c r="C626" s="18" t="s">
        <v>27</v>
      </c>
      <c r="D626" s="19" t="s">
        <v>2912</v>
      </c>
      <c r="E626" s="20" t="s">
        <v>43</v>
      </c>
      <c r="F626" s="21">
        <v>5</v>
      </c>
      <c r="G626" s="22">
        <v>26.67</v>
      </c>
      <c r="H626" s="22">
        <f t="shared" si="92"/>
        <v>35.020000000000003</v>
      </c>
      <c r="I626" s="22">
        <f t="shared" si="93"/>
        <v>175.1</v>
      </c>
      <c r="J626" s="23">
        <f t="shared" si="85"/>
        <v>1.7356220687691205E-6</v>
      </c>
    </row>
    <row r="627" spans="1:10" ht="26.1" customHeight="1" x14ac:dyDescent="0.2">
      <c r="A627" s="16" t="s">
        <v>1122</v>
      </c>
      <c r="B627" s="17" t="s">
        <v>497</v>
      </c>
      <c r="C627" s="18" t="s">
        <v>27</v>
      </c>
      <c r="D627" s="19" t="s">
        <v>2918</v>
      </c>
      <c r="E627" s="20" t="s">
        <v>43</v>
      </c>
      <c r="F627" s="21">
        <v>20</v>
      </c>
      <c r="G627" s="22">
        <v>33.369999999999997</v>
      </c>
      <c r="H627" s="22">
        <f t="shared" si="92"/>
        <v>43.81</v>
      </c>
      <c r="I627" s="22">
        <f t="shared" si="93"/>
        <v>876.2</v>
      </c>
      <c r="J627" s="23">
        <f t="shared" si="85"/>
        <v>8.6850488672501621E-6</v>
      </c>
    </row>
    <row r="628" spans="1:10" ht="26.1" customHeight="1" x14ac:dyDescent="0.2">
      <c r="A628" s="16" t="s">
        <v>1123</v>
      </c>
      <c r="B628" s="17" t="s">
        <v>1124</v>
      </c>
      <c r="C628" s="18" t="s">
        <v>27</v>
      </c>
      <c r="D628" s="19" t="s">
        <v>3023</v>
      </c>
      <c r="E628" s="20" t="s">
        <v>43</v>
      </c>
      <c r="F628" s="21">
        <v>2</v>
      </c>
      <c r="G628" s="22">
        <v>106.67</v>
      </c>
      <c r="H628" s="22">
        <f t="shared" si="92"/>
        <v>140.05000000000001</v>
      </c>
      <c r="I628" s="22">
        <f t="shared" si="93"/>
        <v>280.10000000000002</v>
      </c>
      <c r="J628" s="23">
        <f t="shared" si="85"/>
        <v>2.7764005794530592E-6</v>
      </c>
    </row>
    <row r="629" spans="1:10" ht="26.1" customHeight="1" x14ac:dyDescent="0.2">
      <c r="A629" s="16" t="s">
        <v>1125</v>
      </c>
      <c r="B629" s="17" t="s">
        <v>501</v>
      </c>
      <c r="C629" s="18" t="s">
        <v>27</v>
      </c>
      <c r="D629" s="19" t="s">
        <v>2920</v>
      </c>
      <c r="E629" s="20" t="s">
        <v>43</v>
      </c>
      <c r="F629" s="21">
        <v>12</v>
      </c>
      <c r="G629" s="22">
        <v>5.83</v>
      </c>
      <c r="H629" s="22">
        <f t="shared" si="92"/>
        <v>7.65</v>
      </c>
      <c r="I629" s="22">
        <f t="shared" si="93"/>
        <v>91.8</v>
      </c>
      <c r="J629" s="23">
        <f t="shared" si="85"/>
        <v>9.0993778362652921E-7</v>
      </c>
    </row>
    <row r="630" spans="1:10" ht="26.1" customHeight="1" x14ac:dyDescent="0.2">
      <c r="A630" s="16" t="s">
        <v>1126</v>
      </c>
      <c r="B630" s="17" t="s">
        <v>501</v>
      </c>
      <c r="C630" s="18" t="s">
        <v>27</v>
      </c>
      <c r="D630" s="19" t="s">
        <v>2920</v>
      </c>
      <c r="E630" s="20" t="s">
        <v>43</v>
      </c>
      <c r="F630" s="21">
        <v>268</v>
      </c>
      <c r="G630" s="22">
        <v>5.83</v>
      </c>
      <c r="H630" s="22">
        <f t="shared" si="92"/>
        <v>7.65</v>
      </c>
      <c r="I630" s="22">
        <f t="shared" si="93"/>
        <v>2050.1999999999998</v>
      </c>
      <c r="J630" s="23">
        <f t="shared" si="85"/>
        <v>2.0321943834325817E-5</v>
      </c>
    </row>
    <row r="631" spans="1:10" ht="26.1" customHeight="1" x14ac:dyDescent="0.2">
      <c r="A631" s="16" t="s">
        <v>1127</v>
      </c>
      <c r="B631" s="17" t="s">
        <v>934</v>
      </c>
      <c r="C631" s="18" t="s">
        <v>27</v>
      </c>
      <c r="D631" s="19" t="s">
        <v>3000</v>
      </c>
      <c r="E631" s="20" t="s">
        <v>43</v>
      </c>
      <c r="F631" s="21">
        <v>6</v>
      </c>
      <c r="G631" s="22">
        <v>13.91</v>
      </c>
      <c r="H631" s="22">
        <f t="shared" si="92"/>
        <v>18.260000000000002</v>
      </c>
      <c r="I631" s="22">
        <f t="shared" si="93"/>
        <v>109.56</v>
      </c>
      <c r="J631" s="23">
        <f t="shared" si="85"/>
        <v>1.0859780345764982E-6</v>
      </c>
    </row>
    <row r="632" spans="1:10" ht="26.1" customHeight="1" x14ac:dyDescent="0.2">
      <c r="A632" s="16" t="s">
        <v>1128</v>
      </c>
      <c r="B632" s="17" t="s">
        <v>934</v>
      </c>
      <c r="C632" s="18" t="s">
        <v>27</v>
      </c>
      <c r="D632" s="19" t="s">
        <v>3000</v>
      </c>
      <c r="E632" s="20" t="s">
        <v>43</v>
      </c>
      <c r="F632" s="21">
        <v>177</v>
      </c>
      <c r="G632" s="22">
        <v>13.91</v>
      </c>
      <c r="H632" s="22">
        <f t="shared" si="92"/>
        <v>18.260000000000002</v>
      </c>
      <c r="I632" s="22">
        <f t="shared" si="93"/>
        <v>3232.02</v>
      </c>
      <c r="J632" s="23">
        <f t="shared" si="85"/>
        <v>3.20363520200067E-5</v>
      </c>
    </row>
    <row r="633" spans="1:10" ht="24" customHeight="1" x14ac:dyDescent="0.2">
      <c r="A633" s="16" t="s">
        <v>1129</v>
      </c>
      <c r="B633" s="17" t="s">
        <v>882</v>
      </c>
      <c r="C633" s="18" t="s">
        <v>22</v>
      </c>
      <c r="D633" s="19" t="s">
        <v>883</v>
      </c>
      <c r="E633" s="20" t="s">
        <v>43</v>
      </c>
      <c r="F633" s="21">
        <v>4</v>
      </c>
      <c r="G633" s="22">
        <v>10.67</v>
      </c>
      <c r="H633" s="22">
        <f t="shared" si="92"/>
        <v>14.01</v>
      </c>
      <c r="I633" s="22">
        <f t="shared" si="93"/>
        <v>56.04</v>
      </c>
      <c r="J633" s="23">
        <f t="shared" si="85"/>
        <v>5.5547835941645643E-7</v>
      </c>
    </row>
    <row r="634" spans="1:10" ht="26.1" customHeight="1" x14ac:dyDescent="0.2">
      <c r="A634" s="16" t="s">
        <v>1130</v>
      </c>
      <c r="B634" s="17" t="s">
        <v>461</v>
      </c>
      <c r="C634" s="18" t="s">
        <v>27</v>
      </c>
      <c r="D634" s="19" t="s">
        <v>2901</v>
      </c>
      <c r="E634" s="20" t="s">
        <v>43</v>
      </c>
      <c r="F634" s="21">
        <v>12</v>
      </c>
      <c r="G634" s="22">
        <v>6.79</v>
      </c>
      <c r="H634" s="22">
        <f t="shared" si="92"/>
        <v>8.91</v>
      </c>
      <c r="I634" s="22">
        <f t="shared" si="93"/>
        <v>106.92</v>
      </c>
      <c r="J634" s="23">
        <f t="shared" si="85"/>
        <v>1.0598098891650164E-6</v>
      </c>
    </row>
    <row r="635" spans="1:10" ht="24" customHeight="1" x14ac:dyDescent="0.2">
      <c r="A635" s="31" t="s">
        <v>1131</v>
      </c>
      <c r="B635" s="32"/>
      <c r="C635" s="32"/>
      <c r="D635" s="33" t="s">
        <v>3002</v>
      </c>
      <c r="E635" s="32" t="s">
        <v>2816</v>
      </c>
      <c r="F635" s="34"/>
      <c r="G635" s="35"/>
      <c r="H635" s="35"/>
      <c r="I635" s="36"/>
      <c r="J635" s="37"/>
    </row>
    <row r="636" spans="1:10" ht="26.1" customHeight="1" x14ac:dyDescent="0.2">
      <c r="A636" s="16" t="s">
        <v>1132</v>
      </c>
      <c r="B636" s="17" t="s">
        <v>940</v>
      </c>
      <c r="C636" s="18" t="s">
        <v>27</v>
      </c>
      <c r="D636" s="19" t="s">
        <v>3003</v>
      </c>
      <c r="E636" s="20" t="s">
        <v>43</v>
      </c>
      <c r="F636" s="21">
        <v>131</v>
      </c>
      <c r="G636" s="22">
        <v>70.430000000000007</v>
      </c>
      <c r="H636" s="22">
        <f>ROUND(G636 * (1 + 31.29 / 100), 2)</f>
        <v>92.47</v>
      </c>
      <c r="I636" s="22">
        <f>ROUND(F636 * H636, 2)</f>
        <v>12113.57</v>
      </c>
      <c r="J636" s="23">
        <f t="shared" si="85"/>
        <v>1.2007184136824417E-4</v>
      </c>
    </row>
    <row r="637" spans="1:10" ht="26.1" customHeight="1" x14ac:dyDescent="0.2">
      <c r="A637" s="16" t="s">
        <v>1133</v>
      </c>
      <c r="B637" s="17" t="s">
        <v>1134</v>
      </c>
      <c r="C637" s="18" t="s">
        <v>30</v>
      </c>
      <c r="D637" s="19" t="s">
        <v>1135</v>
      </c>
      <c r="E637" s="20" t="s">
        <v>43</v>
      </c>
      <c r="F637" s="21">
        <v>33</v>
      </c>
      <c r="G637" s="22">
        <v>49.99</v>
      </c>
      <c r="H637" s="22">
        <f>ROUND(G637 * (1 + 31.29 / 100), 2)</f>
        <v>65.63</v>
      </c>
      <c r="I637" s="22">
        <f>ROUND(F637 * H637, 2)</f>
        <v>2165.79</v>
      </c>
      <c r="J637" s="23">
        <f t="shared" si="85"/>
        <v>2.146769229194445E-5</v>
      </c>
    </row>
    <row r="638" spans="1:10" ht="24" customHeight="1" x14ac:dyDescent="0.2">
      <c r="A638" s="31" t="s">
        <v>1136</v>
      </c>
      <c r="B638" s="32"/>
      <c r="C638" s="32"/>
      <c r="D638" s="33" t="s">
        <v>3006</v>
      </c>
      <c r="E638" s="32" t="s">
        <v>2816</v>
      </c>
      <c r="F638" s="34"/>
      <c r="G638" s="35"/>
      <c r="H638" s="35"/>
      <c r="I638" s="36"/>
      <c r="J638" s="37"/>
    </row>
    <row r="639" spans="1:10" ht="26.1" customHeight="1" x14ac:dyDescent="0.2">
      <c r="A639" s="16" t="s">
        <v>1137</v>
      </c>
      <c r="B639" s="17" t="s">
        <v>948</v>
      </c>
      <c r="C639" s="18" t="s">
        <v>27</v>
      </c>
      <c r="D639" s="19" t="s">
        <v>3007</v>
      </c>
      <c r="E639" s="20" t="s">
        <v>224</v>
      </c>
      <c r="F639" s="21">
        <v>20723.95</v>
      </c>
      <c r="G639" s="22">
        <v>12.42</v>
      </c>
      <c r="H639" s="22">
        <f>ROUND(G639 * (1 + 31.29 / 100), 2)</f>
        <v>16.309999999999999</v>
      </c>
      <c r="I639" s="22">
        <f>ROUND(F639 * H639, 2)</f>
        <v>338007.62</v>
      </c>
      <c r="J639" s="23">
        <f t="shared" si="85"/>
        <v>3.3503911175564063E-3</v>
      </c>
    </row>
    <row r="640" spans="1:10" ht="26.1" customHeight="1" x14ac:dyDescent="0.2">
      <c r="A640" s="16" t="s">
        <v>1138</v>
      </c>
      <c r="B640" s="17" t="s">
        <v>950</v>
      </c>
      <c r="C640" s="18" t="s">
        <v>95</v>
      </c>
      <c r="D640" s="19" t="s">
        <v>3008</v>
      </c>
      <c r="E640" s="20" t="s">
        <v>224</v>
      </c>
      <c r="F640" s="21">
        <v>1362.4</v>
      </c>
      <c r="G640" s="22">
        <v>8.32</v>
      </c>
      <c r="H640" s="22">
        <f>ROUND(G640 * (1 + 31.29 / 100), 2)</f>
        <v>10.92</v>
      </c>
      <c r="I640" s="22">
        <f>ROUND(F640 * H640, 2)</f>
        <v>14877.41</v>
      </c>
      <c r="J640" s="23">
        <f t="shared" si="85"/>
        <v>1.4746751069175557E-4</v>
      </c>
    </row>
    <row r="641" spans="1:10" ht="24" customHeight="1" x14ac:dyDescent="0.2">
      <c r="A641" s="31" t="s">
        <v>1139</v>
      </c>
      <c r="B641" s="32"/>
      <c r="C641" s="32"/>
      <c r="D641" s="33" t="s">
        <v>3009</v>
      </c>
      <c r="E641" s="32" t="s">
        <v>2816</v>
      </c>
      <c r="F641" s="34"/>
      <c r="G641" s="35"/>
      <c r="H641" s="35"/>
      <c r="I641" s="36"/>
      <c r="J641" s="37"/>
    </row>
    <row r="642" spans="1:10" ht="24" customHeight="1" x14ac:dyDescent="0.2">
      <c r="A642" s="16" t="s">
        <v>1140</v>
      </c>
      <c r="B642" s="17" t="s">
        <v>953</v>
      </c>
      <c r="C642" s="18" t="s">
        <v>27</v>
      </c>
      <c r="D642" s="19" t="s">
        <v>3010</v>
      </c>
      <c r="E642" s="20" t="s">
        <v>43</v>
      </c>
      <c r="F642" s="21">
        <v>11</v>
      </c>
      <c r="G642" s="22">
        <v>14.59</v>
      </c>
      <c r="H642" s="22">
        <f>ROUND(G642 * (1 + 31.29 / 100), 2)</f>
        <v>19.16</v>
      </c>
      <c r="I642" s="22">
        <f>ROUND(F642 * H642, 2)</f>
        <v>210.76</v>
      </c>
      <c r="J642" s="23">
        <f t="shared" si="85"/>
        <v>2.0890902753499703E-6</v>
      </c>
    </row>
    <row r="643" spans="1:10" ht="24" customHeight="1" x14ac:dyDescent="0.2">
      <c r="A643" s="31" t="s">
        <v>1141</v>
      </c>
      <c r="B643" s="32"/>
      <c r="C643" s="32"/>
      <c r="D643" s="33" t="s">
        <v>3011</v>
      </c>
      <c r="E643" s="32" t="s">
        <v>2816</v>
      </c>
      <c r="F643" s="34"/>
      <c r="G643" s="35"/>
      <c r="H643" s="35"/>
      <c r="I643" s="36"/>
      <c r="J643" s="37"/>
    </row>
    <row r="644" spans="1:10" ht="39" customHeight="1" x14ac:dyDescent="0.2">
      <c r="A644" s="16" t="s">
        <v>1142</v>
      </c>
      <c r="B644" s="17" t="s">
        <v>448</v>
      </c>
      <c r="C644" s="18" t="s">
        <v>30</v>
      </c>
      <c r="D644" s="19" t="s">
        <v>449</v>
      </c>
      <c r="E644" s="20" t="s">
        <v>224</v>
      </c>
      <c r="F644" s="21">
        <v>68.3</v>
      </c>
      <c r="G644" s="22">
        <v>8.82</v>
      </c>
      <c r="H644" s="22">
        <f t="shared" ref="H644:H650" si="94">ROUND(G644 * (1 + 31.29 / 100), 2)</f>
        <v>11.58</v>
      </c>
      <c r="I644" s="22">
        <f t="shared" ref="I644:I650" si="95">ROUND(F644 * H644, 2)</f>
        <v>790.91</v>
      </c>
      <c r="J644" s="23">
        <f t="shared" si="85"/>
        <v>7.8396393512860375E-6</v>
      </c>
    </row>
    <row r="645" spans="1:10" ht="39" customHeight="1" x14ac:dyDescent="0.2">
      <c r="A645" s="16" t="s">
        <v>1143</v>
      </c>
      <c r="B645" s="17" t="s">
        <v>351</v>
      </c>
      <c r="C645" s="18" t="s">
        <v>30</v>
      </c>
      <c r="D645" s="19" t="s">
        <v>352</v>
      </c>
      <c r="E645" s="20" t="s">
        <v>224</v>
      </c>
      <c r="F645" s="21">
        <v>11.4</v>
      </c>
      <c r="G645" s="22">
        <v>11.44</v>
      </c>
      <c r="H645" s="22">
        <f t="shared" si="94"/>
        <v>15.02</v>
      </c>
      <c r="I645" s="22">
        <f t="shared" si="95"/>
        <v>171.23</v>
      </c>
      <c r="J645" s="23">
        <f t="shared" ref="J645:J708" si="96">I645 / 100886018.42</f>
        <v>1.6972619465181981E-6</v>
      </c>
    </row>
    <row r="646" spans="1:10" ht="39" customHeight="1" x14ac:dyDescent="0.2">
      <c r="A646" s="16" t="s">
        <v>1144</v>
      </c>
      <c r="B646" s="17" t="s">
        <v>546</v>
      </c>
      <c r="C646" s="18" t="s">
        <v>30</v>
      </c>
      <c r="D646" s="19" t="s">
        <v>547</v>
      </c>
      <c r="E646" s="20" t="s">
        <v>224</v>
      </c>
      <c r="F646" s="21">
        <v>0.3</v>
      </c>
      <c r="G646" s="22">
        <v>12.24</v>
      </c>
      <c r="H646" s="22">
        <f t="shared" si="94"/>
        <v>16.07</v>
      </c>
      <c r="I646" s="22">
        <f t="shared" si="95"/>
        <v>4.82</v>
      </c>
      <c r="J646" s="23">
        <f t="shared" si="96"/>
        <v>4.7776689728538896E-8</v>
      </c>
    </row>
    <row r="647" spans="1:10" ht="39" customHeight="1" x14ac:dyDescent="0.2">
      <c r="A647" s="16" t="s">
        <v>1145</v>
      </c>
      <c r="B647" s="17" t="s">
        <v>961</v>
      </c>
      <c r="C647" s="18" t="s">
        <v>30</v>
      </c>
      <c r="D647" s="19" t="s">
        <v>962</v>
      </c>
      <c r="E647" s="20" t="s">
        <v>224</v>
      </c>
      <c r="F647" s="21">
        <v>379.75</v>
      </c>
      <c r="G647" s="22">
        <v>13.24</v>
      </c>
      <c r="H647" s="22">
        <f t="shared" si="94"/>
        <v>17.38</v>
      </c>
      <c r="I647" s="22">
        <f t="shared" si="95"/>
        <v>6600.06</v>
      </c>
      <c r="J647" s="23">
        <f t="shared" si="96"/>
        <v>6.5420958259282248E-5</v>
      </c>
    </row>
    <row r="648" spans="1:10" ht="39" customHeight="1" x14ac:dyDescent="0.2">
      <c r="A648" s="16" t="s">
        <v>1146</v>
      </c>
      <c r="B648" s="17" t="s">
        <v>964</v>
      </c>
      <c r="C648" s="18" t="s">
        <v>30</v>
      </c>
      <c r="D648" s="19" t="s">
        <v>965</v>
      </c>
      <c r="E648" s="20" t="s">
        <v>224</v>
      </c>
      <c r="F648" s="21">
        <v>57.3</v>
      </c>
      <c r="G648" s="22">
        <v>17.059999999999999</v>
      </c>
      <c r="H648" s="22">
        <f t="shared" si="94"/>
        <v>22.4</v>
      </c>
      <c r="I648" s="22">
        <f t="shared" si="95"/>
        <v>1283.52</v>
      </c>
      <c r="J648" s="23">
        <f t="shared" si="96"/>
        <v>1.2722476514600466E-5</v>
      </c>
    </row>
    <row r="649" spans="1:10" ht="26.1" customHeight="1" x14ac:dyDescent="0.2">
      <c r="A649" s="38" t="s">
        <v>1147</v>
      </c>
      <c r="B649" s="39" t="s">
        <v>558</v>
      </c>
      <c r="C649" s="40" t="s">
        <v>30</v>
      </c>
      <c r="D649" s="41" t="s">
        <v>559</v>
      </c>
      <c r="E649" s="42" t="s">
        <v>43</v>
      </c>
      <c r="F649" s="43">
        <v>449</v>
      </c>
      <c r="G649" s="44">
        <v>1.78</v>
      </c>
      <c r="H649" s="44">
        <f t="shared" si="94"/>
        <v>2.34</v>
      </c>
      <c r="I649" s="44">
        <f t="shared" si="95"/>
        <v>1050.6600000000001</v>
      </c>
      <c r="J649" s="45">
        <f t="shared" si="96"/>
        <v>1.0414327143192258E-5</v>
      </c>
    </row>
    <row r="650" spans="1:10" ht="26.1" customHeight="1" x14ac:dyDescent="0.2">
      <c r="A650" s="38" t="s">
        <v>1148</v>
      </c>
      <c r="B650" s="39" t="s">
        <v>968</v>
      </c>
      <c r="C650" s="40" t="s">
        <v>30</v>
      </c>
      <c r="D650" s="41" t="s">
        <v>969</v>
      </c>
      <c r="E650" s="42" t="s">
        <v>43</v>
      </c>
      <c r="F650" s="43">
        <v>64</v>
      </c>
      <c r="G650" s="44">
        <v>1.91</v>
      </c>
      <c r="H650" s="44">
        <f t="shared" si="94"/>
        <v>2.5099999999999998</v>
      </c>
      <c r="I650" s="44">
        <f t="shared" si="95"/>
        <v>160.63999999999999</v>
      </c>
      <c r="J650" s="45">
        <f t="shared" si="96"/>
        <v>1.5922919995835037E-6</v>
      </c>
    </row>
    <row r="651" spans="1:10" ht="24" customHeight="1" x14ac:dyDescent="0.2">
      <c r="A651" s="31" t="s">
        <v>1149</v>
      </c>
      <c r="B651" s="32"/>
      <c r="C651" s="32"/>
      <c r="D651" s="33" t="s">
        <v>3024</v>
      </c>
      <c r="E651" s="32" t="s">
        <v>2816</v>
      </c>
      <c r="F651" s="34"/>
      <c r="G651" s="35"/>
      <c r="H651" s="35"/>
      <c r="I651" s="36"/>
      <c r="J651" s="37"/>
    </row>
    <row r="652" spans="1:10" ht="24" customHeight="1" x14ac:dyDescent="0.2">
      <c r="A652" s="31" t="s">
        <v>1150</v>
      </c>
      <c r="B652" s="32"/>
      <c r="C652" s="32"/>
      <c r="D652" s="33" t="s">
        <v>2975</v>
      </c>
      <c r="E652" s="32" t="s">
        <v>2816</v>
      </c>
      <c r="F652" s="34"/>
      <c r="G652" s="35"/>
      <c r="H652" s="35"/>
      <c r="I652" s="36"/>
      <c r="J652" s="37"/>
    </row>
    <row r="653" spans="1:10" ht="26.1" customHeight="1" x14ac:dyDescent="0.2">
      <c r="A653" s="16" t="s">
        <v>1151</v>
      </c>
      <c r="B653" s="17" t="s">
        <v>1063</v>
      </c>
      <c r="C653" s="18" t="s">
        <v>27</v>
      </c>
      <c r="D653" s="19" t="s">
        <v>3019</v>
      </c>
      <c r="E653" s="20" t="s">
        <v>43</v>
      </c>
      <c r="F653" s="21">
        <v>6</v>
      </c>
      <c r="G653" s="22">
        <v>1290.4100000000001</v>
      </c>
      <c r="H653" s="22">
        <f>ROUND(G653 * (1 + 31.29 / 100), 2)</f>
        <v>1694.18</v>
      </c>
      <c r="I653" s="22">
        <f>ROUND(F653 * H653, 2)</f>
        <v>10165.08</v>
      </c>
      <c r="J653" s="23">
        <f t="shared" si="96"/>
        <v>1.0075806498460086E-4</v>
      </c>
    </row>
    <row r="654" spans="1:10" ht="24" customHeight="1" x14ac:dyDescent="0.2">
      <c r="A654" s="31" t="s">
        <v>1152</v>
      </c>
      <c r="B654" s="32"/>
      <c r="C654" s="32"/>
      <c r="D654" s="33" t="s">
        <v>2977</v>
      </c>
      <c r="E654" s="32" t="s">
        <v>2816</v>
      </c>
      <c r="F654" s="34"/>
      <c r="G654" s="35"/>
      <c r="H654" s="35"/>
      <c r="I654" s="36"/>
      <c r="J654" s="37"/>
    </row>
    <row r="655" spans="1:10" ht="26.1" customHeight="1" x14ac:dyDescent="0.2">
      <c r="A655" s="16" t="s">
        <v>1153</v>
      </c>
      <c r="B655" s="17" t="s">
        <v>849</v>
      </c>
      <c r="C655" s="18" t="s">
        <v>27</v>
      </c>
      <c r="D655" s="19" t="s">
        <v>2978</v>
      </c>
      <c r="E655" s="20" t="s">
        <v>43</v>
      </c>
      <c r="F655" s="21">
        <v>123</v>
      </c>
      <c r="G655" s="22">
        <v>6.64</v>
      </c>
      <c r="H655" s="22">
        <f>ROUND(G655 * (1 + 31.29 / 100), 2)</f>
        <v>8.7200000000000006</v>
      </c>
      <c r="I655" s="22">
        <f>ROUND(F655 * H655, 2)</f>
        <v>1072.56</v>
      </c>
      <c r="J655" s="23">
        <f t="shared" si="96"/>
        <v>1.0631403803992048E-5</v>
      </c>
    </row>
    <row r="656" spans="1:10" ht="26.1" customHeight="1" x14ac:dyDescent="0.2">
      <c r="A656" s="16" t="s">
        <v>1154</v>
      </c>
      <c r="B656" s="17" t="s">
        <v>851</v>
      </c>
      <c r="C656" s="18" t="s">
        <v>30</v>
      </c>
      <c r="D656" s="19" t="s">
        <v>852</v>
      </c>
      <c r="E656" s="20" t="s">
        <v>43</v>
      </c>
      <c r="F656" s="21">
        <v>12</v>
      </c>
      <c r="G656" s="22">
        <v>983.47</v>
      </c>
      <c r="H656" s="22">
        <f>ROUND(G656 * (1 + 31.29 / 100), 2)</f>
        <v>1291.2</v>
      </c>
      <c r="I656" s="22">
        <f>ROUND(F656 * H656, 2)</f>
        <v>15494.4</v>
      </c>
      <c r="J656" s="23">
        <f t="shared" si="96"/>
        <v>1.5358322434229731E-4</v>
      </c>
    </row>
    <row r="657" spans="1:10" ht="24" customHeight="1" x14ac:dyDescent="0.2">
      <c r="A657" s="16" t="s">
        <v>1155</v>
      </c>
      <c r="B657" s="17" t="s">
        <v>854</v>
      </c>
      <c r="C657" s="18" t="s">
        <v>95</v>
      </c>
      <c r="D657" s="19" t="s">
        <v>855</v>
      </c>
      <c r="E657" s="20" t="s">
        <v>43</v>
      </c>
      <c r="F657" s="21">
        <v>218</v>
      </c>
      <c r="G657" s="22">
        <v>20.07</v>
      </c>
      <c r="H657" s="22">
        <f>ROUND(G657 * (1 + 31.29 / 100), 2)</f>
        <v>26.35</v>
      </c>
      <c r="I657" s="22">
        <f>ROUND(F657 * H657, 2)</f>
        <v>5744.3</v>
      </c>
      <c r="J657" s="23">
        <f t="shared" si="96"/>
        <v>5.6938514275445223E-5</v>
      </c>
    </row>
    <row r="658" spans="1:10" ht="24" customHeight="1" x14ac:dyDescent="0.2">
      <c r="A658" s="31" t="s">
        <v>1156</v>
      </c>
      <c r="B658" s="32"/>
      <c r="C658" s="32"/>
      <c r="D658" s="33" t="s">
        <v>2979</v>
      </c>
      <c r="E658" s="32" t="s">
        <v>2816</v>
      </c>
      <c r="F658" s="34"/>
      <c r="G658" s="35"/>
      <c r="H658" s="35"/>
      <c r="I658" s="36"/>
      <c r="J658" s="37"/>
    </row>
    <row r="659" spans="1:10" ht="51.95" customHeight="1" x14ac:dyDescent="0.2">
      <c r="A659" s="38" t="s">
        <v>1157</v>
      </c>
      <c r="B659" s="39" t="s">
        <v>858</v>
      </c>
      <c r="C659" s="40" t="s">
        <v>27</v>
      </c>
      <c r="D659" s="41" t="s">
        <v>2980</v>
      </c>
      <c r="E659" s="42" t="s">
        <v>43</v>
      </c>
      <c r="F659" s="43">
        <v>2</v>
      </c>
      <c r="G659" s="44">
        <v>105.31</v>
      </c>
      <c r="H659" s="44">
        <f>ROUND(G659 * (1 + 31.29 / 100), 2)</f>
        <v>138.26</v>
      </c>
      <c r="I659" s="44">
        <f>ROUND(F659 * H659, 2)</f>
        <v>276.52</v>
      </c>
      <c r="J659" s="45">
        <f t="shared" si="96"/>
        <v>2.7409149883268828E-6</v>
      </c>
    </row>
    <row r="660" spans="1:10" ht="24" customHeight="1" x14ac:dyDescent="0.2">
      <c r="A660" s="16" t="s">
        <v>1158</v>
      </c>
      <c r="B660" s="17" t="s">
        <v>860</v>
      </c>
      <c r="C660" s="18" t="s">
        <v>27</v>
      </c>
      <c r="D660" s="19" t="s">
        <v>2981</v>
      </c>
      <c r="E660" s="20" t="s">
        <v>43</v>
      </c>
      <c r="F660" s="21">
        <v>1</v>
      </c>
      <c r="G660" s="22">
        <v>1053.06</v>
      </c>
      <c r="H660" s="22">
        <f>ROUND(G660 * (1 + 31.29 / 100), 2)</f>
        <v>1382.56</v>
      </c>
      <c r="I660" s="22">
        <f>ROUND(F660 * H660, 2)</f>
        <v>1382.56</v>
      </c>
      <c r="J660" s="23">
        <f t="shared" si="96"/>
        <v>1.3704178454582725E-5</v>
      </c>
    </row>
    <row r="661" spans="1:10" ht="26.1" customHeight="1" x14ac:dyDescent="0.2">
      <c r="A661" s="38" t="s">
        <v>1159</v>
      </c>
      <c r="B661" s="39" t="s">
        <v>862</v>
      </c>
      <c r="C661" s="40" t="s">
        <v>27</v>
      </c>
      <c r="D661" s="41" t="s">
        <v>2982</v>
      </c>
      <c r="E661" s="42" t="s">
        <v>43</v>
      </c>
      <c r="F661" s="43">
        <v>1</v>
      </c>
      <c r="G661" s="44">
        <v>153.83000000000001</v>
      </c>
      <c r="H661" s="44">
        <f>ROUND(G661 * (1 + 31.29 / 100), 2)</f>
        <v>201.96</v>
      </c>
      <c r="I661" s="44">
        <f>ROUND(F661 * H661, 2)</f>
        <v>201.96</v>
      </c>
      <c r="J661" s="45">
        <f t="shared" si="96"/>
        <v>2.0018631239783641E-6</v>
      </c>
    </row>
    <row r="662" spans="1:10" ht="24" customHeight="1" x14ac:dyDescent="0.2">
      <c r="A662" s="31" t="s">
        <v>1160</v>
      </c>
      <c r="B662" s="32"/>
      <c r="C662" s="32"/>
      <c r="D662" s="33" t="s">
        <v>2983</v>
      </c>
      <c r="E662" s="32" t="s">
        <v>2816</v>
      </c>
      <c r="F662" s="34"/>
      <c r="G662" s="35"/>
      <c r="H662" s="35"/>
      <c r="I662" s="36"/>
      <c r="J662" s="37"/>
    </row>
    <row r="663" spans="1:10" ht="26.1" customHeight="1" x14ac:dyDescent="0.2">
      <c r="A663" s="16" t="s">
        <v>1161</v>
      </c>
      <c r="B663" s="17" t="s">
        <v>1162</v>
      </c>
      <c r="C663" s="18" t="s">
        <v>1075</v>
      </c>
      <c r="D663" s="19" t="s">
        <v>3025</v>
      </c>
      <c r="E663" s="20" t="s">
        <v>52</v>
      </c>
      <c r="F663" s="21">
        <v>1</v>
      </c>
      <c r="G663" s="22">
        <v>1763.47</v>
      </c>
      <c r="H663" s="22">
        <f>ROUND(G663 * (1 + 31.29 / 100), 2)</f>
        <v>2315.2600000000002</v>
      </c>
      <c r="I663" s="22">
        <f>ROUND(F663 * H663, 2)</f>
        <v>2315.2600000000002</v>
      </c>
      <c r="J663" s="23">
        <f t="shared" si="96"/>
        <v>2.2949265282343771E-5</v>
      </c>
    </row>
    <row r="664" spans="1:10" ht="26.1" customHeight="1" x14ac:dyDescent="0.2">
      <c r="A664" s="38" t="s">
        <v>1163</v>
      </c>
      <c r="B664" s="39" t="s">
        <v>1079</v>
      </c>
      <c r="C664" s="40" t="s">
        <v>95</v>
      </c>
      <c r="D664" s="41" t="s">
        <v>1080</v>
      </c>
      <c r="E664" s="42" t="s">
        <v>43</v>
      </c>
      <c r="F664" s="43">
        <v>1</v>
      </c>
      <c r="G664" s="44">
        <v>276.33</v>
      </c>
      <c r="H664" s="44">
        <f>ROUND(G664 * (1 + 31.29 / 100), 2)</f>
        <v>362.79</v>
      </c>
      <c r="I664" s="44">
        <f>ROUND(F664 * H664, 2)</f>
        <v>362.79</v>
      </c>
      <c r="J664" s="45">
        <f t="shared" si="96"/>
        <v>3.5960384370573915E-6</v>
      </c>
    </row>
    <row r="665" spans="1:10" ht="24" customHeight="1" x14ac:dyDescent="0.2">
      <c r="A665" s="38" t="s">
        <v>1164</v>
      </c>
      <c r="B665" s="39" t="s">
        <v>873</v>
      </c>
      <c r="C665" s="40" t="s">
        <v>27</v>
      </c>
      <c r="D665" s="41" t="s">
        <v>2987</v>
      </c>
      <c r="E665" s="42" t="s">
        <v>43</v>
      </c>
      <c r="F665" s="43">
        <v>5</v>
      </c>
      <c r="G665" s="44">
        <v>18.600000000000001</v>
      </c>
      <c r="H665" s="44">
        <f>ROUND(G665 * (1 + 31.29 / 100), 2)</f>
        <v>24.42</v>
      </c>
      <c r="I665" s="44">
        <f>ROUND(F665 * H665, 2)</f>
        <v>122.1</v>
      </c>
      <c r="J665" s="45">
        <f t="shared" si="96"/>
        <v>1.2102767252810371E-6</v>
      </c>
    </row>
    <row r="666" spans="1:10" ht="24" customHeight="1" x14ac:dyDescent="0.2">
      <c r="A666" s="16" t="s">
        <v>1165</v>
      </c>
      <c r="B666" s="17" t="s">
        <v>875</v>
      </c>
      <c r="C666" s="18" t="s">
        <v>95</v>
      </c>
      <c r="D666" s="19" t="s">
        <v>876</v>
      </c>
      <c r="E666" s="20" t="s">
        <v>43</v>
      </c>
      <c r="F666" s="21">
        <v>2</v>
      </c>
      <c r="G666" s="22">
        <v>91.29</v>
      </c>
      <c r="H666" s="22">
        <f>ROUND(G666 * (1 + 31.29 / 100), 2)</f>
        <v>119.85</v>
      </c>
      <c r="I666" s="22">
        <f>ROUND(F666 * H666, 2)</f>
        <v>239.7</v>
      </c>
      <c r="J666" s="23">
        <f t="shared" si="96"/>
        <v>2.3759486572470484E-6</v>
      </c>
    </row>
    <row r="667" spans="1:10" ht="24" customHeight="1" x14ac:dyDescent="0.2">
      <c r="A667" s="31" t="s">
        <v>1166</v>
      </c>
      <c r="B667" s="32"/>
      <c r="C667" s="32"/>
      <c r="D667" s="33" t="s">
        <v>2989</v>
      </c>
      <c r="E667" s="32" t="s">
        <v>2816</v>
      </c>
      <c r="F667" s="34"/>
      <c r="G667" s="35"/>
      <c r="H667" s="35"/>
      <c r="I667" s="36"/>
      <c r="J667" s="37"/>
    </row>
    <row r="668" spans="1:10" ht="26.1" customHeight="1" x14ac:dyDescent="0.2">
      <c r="A668" s="16" t="s">
        <v>1167</v>
      </c>
      <c r="B668" s="17" t="s">
        <v>508</v>
      </c>
      <c r="C668" s="18" t="s">
        <v>27</v>
      </c>
      <c r="D668" s="19" t="s">
        <v>2924</v>
      </c>
      <c r="E668" s="20" t="s">
        <v>43</v>
      </c>
      <c r="F668" s="21">
        <v>33</v>
      </c>
      <c r="G668" s="22">
        <v>59.12</v>
      </c>
      <c r="H668" s="22">
        <f t="shared" ref="H668:H675" si="97">ROUND(G668 * (1 + 31.29 / 100), 2)</f>
        <v>77.62</v>
      </c>
      <c r="I668" s="22">
        <f t="shared" ref="I668:I675" si="98">ROUND(F668 * H668, 2)</f>
        <v>2561.46</v>
      </c>
      <c r="J668" s="23">
        <f t="shared" si="96"/>
        <v>2.5389643085490299E-5</v>
      </c>
    </row>
    <row r="669" spans="1:10" ht="24" customHeight="1" x14ac:dyDescent="0.2">
      <c r="A669" s="16" t="s">
        <v>1168</v>
      </c>
      <c r="B669" s="17" t="s">
        <v>882</v>
      </c>
      <c r="C669" s="18" t="s">
        <v>22</v>
      </c>
      <c r="D669" s="19" t="s">
        <v>883</v>
      </c>
      <c r="E669" s="20" t="s">
        <v>43</v>
      </c>
      <c r="F669" s="21">
        <v>2</v>
      </c>
      <c r="G669" s="22">
        <v>10.67</v>
      </c>
      <c r="H669" s="22">
        <f t="shared" si="97"/>
        <v>14.01</v>
      </c>
      <c r="I669" s="22">
        <f t="shared" si="98"/>
        <v>28.02</v>
      </c>
      <c r="J669" s="23">
        <f t="shared" si="96"/>
        <v>2.7773917970822821E-7</v>
      </c>
    </row>
    <row r="670" spans="1:10" ht="26.1" customHeight="1" x14ac:dyDescent="0.2">
      <c r="A670" s="16" t="s">
        <v>1169</v>
      </c>
      <c r="B670" s="17" t="s">
        <v>461</v>
      </c>
      <c r="C670" s="18" t="s">
        <v>27</v>
      </c>
      <c r="D670" s="19" t="s">
        <v>2901</v>
      </c>
      <c r="E670" s="20" t="s">
        <v>43</v>
      </c>
      <c r="F670" s="21">
        <v>33</v>
      </c>
      <c r="G670" s="22">
        <v>6.79</v>
      </c>
      <c r="H670" s="22">
        <f t="shared" si="97"/>
        <v>8.91</v>
      </c>
      <c r="I670" s="22">
        <f t="shared" si="98"/>
        <v>294.02999999999997</v>
      </c>
      <c r="J670" s="23">
        <f t="shared" si="96"/>
        <v>2.9144771952037946E-6</v>
      </c>
    </row>
    <row r="671" spans="1:10" ht="26.1" customHeight="1" x14ac:dyDescent="0.2">
      <c r="A671" s="16" t="s">
        <v>1170</v>
      </c>
      <c r="B671" s="17" t="s">
        <v>463</v>
      </c>
      <c r="C671" s="18" t="s">
        <v>27</v>
      </c>
      <c r="D671" s="19" t="s">
        <v>2902</v>
      </c>
      <c r="E671" s="20" t="s">
        <v>43</v>
      </c>
      <c r="F671" s="21">
        <v>6</v>
      </c>
      <c r="G671" s="22">
        <v>22.5</v>
      </c>
      <c r="H671" s="22">
        <f t="shared" si="97"/>
        <v>29.54</v>
      </c>
      <c r="I671" s="22">
        <f t="shared" si="98"/>
        <v>177.24</v>
      </c>
      <c r="J671" s="23">
        <f t="shared" si="96"/>
        <v>1.7568341260344884E-6</v>
      </c>
    </row>
    <row r="672" spans="1:10" ht="26.1" customHeight="1" x14ac:dyDescent="0.2">
      <c r="A672" s="16" t="s">
        <v>1171</v>
      </c>
      <c r="B672" s="17" t="s">
        <v>887</v>
      </c>
      <c r="C672" s="18" t="s">
        <v>27</v>
      </c>
      <c r="D672" s="19" t="s">
        <v>2990</v>
      </c>
      <c r="E672" s="20" t="s">
        <v>43</v>
      </c>
      <c r="F672" s="21">
        <v>1</v>
      </c>
      <c r="G672" s="22">
        <v>10.86</v>
      </c>
      <c r="H672" s="22">
        <f t="shared" si="97"/>
        <v>14.26</v>
      </c>
      <c r="I672" s="22">
        <f t="shared" si="98"/>
        <v>14.26</v>
      </c>
      <c r="J672" s="23">
        <f t="shared" si="96"/>
        <v>1.413476339271711E-7</v>
      </c>
    </row>
    <row r="673" spans="1:10" ht="26.1" customHeight="1" x14ac:dyDescent="0.2">
      <c r="A673" s="16" t="s">
        <v>1172</v>
      </c>
      <c r="B673" s="17" t="s">
        <v>465</v>
      </c>
      <c r="C673" s="18" t="s">
        <v>27</v>
      </c>
      <c r="D673" s="19" t="s">
        <v>2903</v>
      </c>
      <c r="E673" s="20" t="s">
        <v>43</v>
      </c>
      <c r="F673" s="21">
        <v>5</v>
      </c>
      <c r="G673" s="22">
        <v>12.75</v>
      </c>
      <c r="H673" s="22">
        <f t="shared" si="97"/>
        <v>16.739999999999998</v>
      </c>
      <c r="I673" s="22">
        <f t="shared" si="98"/>
        <v>83.7</v>
      </c>
      <c r="J673" s="23">
        <f t="shared" si="96"/>
        <v>8.2964915565948257E-7</v>
      </c>
    </row>
    <row r="674" spans="1:10" ht="26.1" customHeight="1" x14ac:dyDescent="0.2">
      <c r="A674" s="16" t="s">
        <v>1173</v>
      </c>
      <c r="B674" s="17" t="s">
        <v>469</v>
      </c>
      <c r="C674" s="18" t="s">
        <v>27</v>
      </c>
      <c r="D674" s="19" t="s">
        <v>2905</v>
      </c>
      <c r="E674" s="20" t="s">
        <v>43</v>
      </c>
      <c r="F674" s="21">
        <v>68</v>
      </c>
      <c r="G674" s="22">
        <v>5.07</v>
      </c>
      <c r="H674" s="22">
        <f t="shared" si="97"/>
        <v>6.66</v>
      </c>
      <c r="I674" s="22">
        <f t="shared" si="98"/>
        <v>452.88</v>
      </c>
      <c r="J674" s="23">
        <f t="shared" si="96"/>
        <v>4.4890263992242108E-6</v>
      </c>
    </row>
    <row r="675" spans="1:10" ht="26.1" customHeight="1" x14ac:dyDescent="0.2">
      <c r="A675" s="16" t="s">
        <v>1174</v>
      </c>
      <c r="B675" s="17" t="s">
        <v>510</v>
      </c>
      <c r="C675" s="18" t="s">
        <v>27</v>
      </c>
      <c r="D675" s="19" t="s">
        <v>2925</v>
      </c>
      <c r="E675" s="20" t="s">
        <v>43</v>
      </c>
      <c r="F675" s="21">
        <v>216</v>
      </c>
      <c r="G675" s="22">
        <v>9.98</v>
      </c>
      <c r="H675" s="22">
        <f t="shared" si="97"/>
        <v>13.1</v>
      </c>
      <c r="I675" s="22">
        <f t="shared" si="98"/>
        <v>2829.6</v>
      </c>
      <c r="J675" s="23">
        <f t="shared" si="96"/>
        <v>2.8047494036488311E-5</v>
      </c>
    </row>
    <row r="676" spans="1:10" ht="24" customHeight="1" x14ac:dyDescent="0.2">
      <c r="A676" s="31" t="s">
        <v>1175</v>
      </c>
      <c r="B676" s="32"/>
      <c r="C676" s="32"/>
      <c r="D676" s="33" t="s">
        <v>2991</v>
      </c>
      <c r="E676" s="32" t="s">
        <v>2816</v>
      </c>
      <c r="F676" s="34"/>
      <c r="G676" s="35"/>
      <c r="H676" s="35"/>
      <c r="I676" s="36"/>
      <c r="J676" s="37"/>
    </row>
    <row r="677" spans="1:10" ht="26.1" customHeight="1" x14ac:dyDescent="0.2">
      <c r="A677" s="16" t="s">
        <v>1176</v>
      </c>
      <c r="B677" s="17" t="s">
        <v>896</v>
      </c>
      <c r="C677" s="18" t="s">
        <v>30</v>
      </c>
      <c r="D677" s="19" t="s">
        <v>897</v>
      </c>
      <c r="E677" s="20" t="s">
        <v>43</v>
      </c>
      <c r="F677" s="21">
        <v>10</v>
      </c>
      <c r="G677" s="22">
        <v>13.28</v>
      </c>
      <c r="H677" s="22">
        <f>ROUND(G677 * (1 + 31.29 / 100), 2)</f>
        <v>17.440000000000001</v>
      </c>
      <c r="I677" s="22">
        <f>ROUND(F677 * H677, 2)</f>
        <v>174.4</v>
      </c>
      <c r="J677" s="23">
        <f t="shared" si="96"/>
        <v>1.7286835453645611E-6</v>
      </c>
    </row>
    <row r="678" spans="1:10" ht="26.1" customHeight="1" x14ac:dyDescent="0.2">
      <c r="A678" s="16" t="s">
        <v>1177</v>
      </c>
      <c r="B678" s="17" t="s">
        <v>899</v>
      </c>
      <c r="C678" s="18" t="s">
        <v>30</v>
      </c>
      <c r="D678" s="19" t="s">
        <v>900</v>
      </c>
      <c r="E678" s="20" t="s">
        <v>43</v>
      </c>
      <c r="F678" s="21">
        <v>19</v>
      </c>
      <c r="G678" s="22">
        <v>14.67</v>
      </c>
      <c r="H678" s="22">
        <f>ROUND(G678 * (1 + 31.29 / 100), 2)</f>
        <v>19.260000000000002</v>
      </c>
      <c r="I678" s="22">
        <f>ROUND(F678 * H678, 2)</f>
        <v>365.94</v>
      </c>
      <c r="J678" s="23">
        <f t="shared" si="96"/>
        <v>3.6272617923779096E-6</v>
      </c>
    </row>
    <row r="679" spans="1:10" ht="39" customHeight="1" x14ac:dyDescent="0.2">
      <c r="A679" s="16" t="s">
        <v>1178</v>
      </c>
      <c r="B679" s="17" t="s">
        <v>569</v>
      </c>
      <c r="C679" s="18" t="s">
        <v>30</v>
      </c>
      <c r="D679" s="19" t="s">
        <v>570</v>
      </c>
      <c r="E679" s="20" t="s">
        <v>43</v>
      </c>
      <c r="F679" s="21">
        <v>6</v>
      </c>
      <c r="G679" s="22">
        <v>9.89</v>
      </c>
      <c r="H679" s="22">
        <f>ROUND(G679 * (1 + 31.29 / 100), 2)</f>
        <v>12.98</v>
      </c>
      <c r="I679" s="22">
        <f>ROUND(F679 * H679, 2)</f>
        <v>77.88</v>
      </c>
      <c r="J679" s="23">
        <f t="shared" si="96"/>
        <v>7.719602896387156E-7</v>
      </c>
    </row>
    <row r="680" spans="1:10" ht="24" customHeight="1" x14ac:dyDescent="0.2">
      <c r="A680" s="31" t="s">
        <v>1179</v>
      </c>
      <c r="B680" s="32"/>
      <c r="C680" s="32"/>
      <c r="D680" s="33" t="s">
        <v>2926</v>
      </c>
      <c r="E680" s="32" t="s">
        <v>2816</v>
      </c>
      <c r="F680" s="34"/>
      <c r="G680" s="35"/>
      <c r="H680" s="35"/>
      <c r="I680" s="36"/>
      <c r="J680" s="37"/>
    </row>
    <row r="681" spans="1:10" ht="24" customHeight="1" x14ac:dyDescent="0.2">
      <c r="A681" s="16" t="s">
        <v>1180</v>
      </c>
      <c r="B681" s="17" t="s">
        <v>514</v>
      </c>
      <c r="C681" s="18" t="s">
        <v>27</v>
      </c>
      <c r="D681" s="19" t="s">
        <v>2927</v>
      </c>
      <c r="E681" s="20" t="s">
        <v>43</v>
      </c>
      <c r="F681" s="21">
        <v>216</v>
      </c>
      <c r="G681" s="22">
        <v>0.41</v>
      </c>
      <c r="H681" s="22">
        <f t="shared" ref="H681:H694" si="99">ROUND(G681 * (1 + 31.29 / 100), 2)</f>
        <v>0.54</v>
      </c>
      <c r="I681" s="22">
        <f t="shared" ref="I681:I694" si="100">ROUND(F681 * H681, 2)</f>
        <v>116.64</v>
      </c>
      <c r="J681" s="23">
        <f t="shared" si="96"/>
        <v>1.1561562427254724E-6</v>
      </c>
    </row>
    <row r="682" spans="1:10" ht="24" customHeight="1" x14ac:dyDescent="0.2">
      <c r="A682" s="16" t="s">
        <v>1181</v>
      </c>
      <c r="B682" s="17" t="s">
        <v>516</v>
      </c>
      <c r="C682" s="18" t="s">
        <v>27</v>
      </c>
      <c r="D682" s="19" t="s">
        <v>2928</v>
      </c>
      <c r="E682" s="20" t="s">
        <v>43</v>
      </c>
      <c r="F682" s="21">
        <v>761</v>
      </c>
      <c r="G682" s="22">
        <v>0.41</v>
      </c>
      <c r="H682" s="22">
        <f t="shared" si="99"/>
        <v>0.54</v>
      </c>
      <c r="I682" s="22">
        <f t="shared" si="100"/>
        <v>410.94</v>
      </c>
      <c r="J682" s="23">
        <f t="shared" si="96"/>
        <v>4.0733097255281691E-6</v>
      </c>
    </row>
    <row r="683" spans="1:10" ht="24" customHeight="1" x14ac:dyDescent="0.2">
      <c r="A683" s="16" t="s">
        <v>1182</v>
      </c>
      <c r="B683" s="17" t="s">
        <v>518</v>
      </c>
      <c r="C683" s="18" t="s">
        <v>27</v>
      </c>
      <c r="D683" s="19" t="s">
        <v>2929</v>
      </c>
      <c r="E683" s="20" t="s">
        <v>43</v>
      </c>
      <c r="F683" s="21">
        <v>6</v>
      </c>
      <c r="G683" s="22">
        <v>0.46</v>
      </c>
      <c r="H683" s="22">
        <f t="shared" si="99"/>
        <v>0.6</v>
      </c>
      <c r="I683" s="22">
        <f t="shared" si="100"/>
        <v>3.6</v>
      </c>
      <c r="J683" s="23">
        <f t="shared" si="96"/>
        <v>3.5683834652020754E-8</v>
      </c>
    </row>
    <row r="684" spans="1:10" ht="24" customHeight="1" x14ac:dyDescent="0.2">
      <c r="A684" s="38" t="s">
        <v>1183</v>
      </c>
      <c r="B684" s="39" t="s">
        <v>907</v>
      </c>
      <c r="C684" s="40" t="s">
        <v>30</v>
      </c>
      <c r="D684" s="41" t="s">
        <v>908</v>
      </c>
      <c r="E684" s="42" t="s">
        <v>43</v>
      </c>
      <c r="F684" s="43">
        <v>169</v>
      </c>
      <c r="G684" s="44">
        <v>0.06</v>
      </c>
      <c r="H684" s="44">
        <f t="shared" si="99"/>
        <v>0.08</v>
      </c>
      <c r="I684" s="44">
        <f t="shared" si="100"/>
        <v>13.52</v>
      </c>
      <c r="J684" s="45">
        <f t="shared" si="96"/>
        <v>1.3401262347092237E-7</v>
      </c>
    </row>
    <row r="685" spans="1:10" ht="24" customHeight="1" x14ac:dyDescent="0.2">
      <c r="A685" s="38" t="s">
        <v>1184</v>
      </c>
      <c r="B685" s="39" t="s">
        <v>520</v>
      </c>
      <c r="C685" s="40" t="s">
        <v>30</v>
      </c>
      <c r="D685" s="41" t="s">
        <v>521</v>
      </c>
      <c r="E685" s="42" t="s">
        <v>43</v>
      </c>
      <c r="F685" s="43">
        <v>4</v>
      </c>
      <c r="G685" s="44">
        <v>0.1</v>
      </c>
      <c r="H685" s="44">
        <f t="shared" si="99"/>
        <v>0.13</v>
      </c>
      <c r="I685" s="44">
        <f t="shared" si="100"/>
        <v>0.52</v>
      </c>
      <c r="J685" s="45">
        <f t="shared" si="96"/>
        <v>5.1543316719585533E-9</v>
      </c>
    </row>
    <row r="686" spans="1:10" ht="24" customHeight="1" x14ac:dyDescent="0.2">
      <c r="A686" s="38" t="s">
        <v>1185</v>
      </c>
      <c r="B686" s="39" t="s">
        <v>523</v>
      </c>
      <c r="C686" s="40" t="s">
        <v>30</v>
      </c>
      <c r="D686" s="41" t="s">
        <v>524</v>
      </c>
      <c r="E686" s="42" t="s">
        <v>43</v>
      </c>
      <c r="F686" s="43">
        <v>51</v>
      </c>
      <c r="G686" s="44">
        <v>0.19</v>
      </c>
      <c r="H686" s="44">
        <f t="shared" si="99"/>
        <v>0.25</v>
      </c>
      <c r="I686" s="44">
        <f t="shared" si="100"/>
        <v>12.75</v>
      </c>
      <c r="J686" s="45">
        <f t="shared" si="96"/>
        <v>1.2638024772590683E-7</v>
      </c>
    </row>
    <row r="687" spans="1:10" ht="24" customHeight="1" x14ac:dyDescent="0.2">
      <c r="A687" s="38" t="s">
        <v>1186</v>
      </c>
      <c r="B687" s="39" t="s">
        <v>526</v>
      </c>
      <c r="C687" s="40" t="s">
        <v>30</v>
      </c>
      <c r="D687" s="41" t="s">
        <v>527</v>
      </c>
      <c r="E687" s="42" t="s">
        <v>43</v>
      </c>
      <c r="F687" s="43">
        <v>38</v>
      </c>
      <c r="G687" s="44">
        <v>0.37</v>
      </c>
      <c r="H687" s="44">
        <f t="shared" si="99"/>
        <v>0.49</v>
      </c>
      <c r="I687" s="44">
        <f t="shared" si="100"/>
        <v>18.62</v>
      </c>
      <c r="J687" s="45">
        <f t="shared" si="96"/>
        <v>1.8456472256128512E-7</v>
      </c>
    </row>
    <row r="688" spans="1:10" ht="26.1" customHeight="1" x14ac:dyDescent="0.2">
      <c r="A688" s="38" t="s">
        <v>1187</v>
      </c>
      <c r="B688" s="39" t="s">
        <v>529</v>
      </c>
      <c r="C688" s="40" t="s">
        <v>27</v>
      </c>
      <c r="D688" s="41" t="s">
        <v>2930</v>
      </c>
      <c r="E688" s="42" t="s">
        <v>43</v>
      </c>
      <c r="F688" s="43">
        <v>169</v>
      </c>
      <c r="G688" s="44">
        <v>0.55000000000000004</v>
      </c>
      <c r="H688" s="44">
        <f t="shared" si="99"/>
        <v>0.72</v>
      </c>
      <c r="I688" s="44">
        <f t="shared" si="100"/>
        <v>121.68</v>
      </c>
      <c r="J688" s="45">
        <f t="shared" si="96"/>
        <v>1.2061136112383014E-6</v>
      </c>
    </row>
    <row r="689" spans="1:10" ht="26.1" customHeight="1" x14ac:dyDescent="0.2">
      <c r="A689" s="38" t="s">
        <v>1188</v>
      </c>
      <c r="B689" s="39" t="s">
        <v>529</v>
      </c>
      <c r="C689" s="40" t="s">
        <v>27</v>
      </c>
      <c r="D689" s="41" t="s">
        <v>2930</v>
      </c>
      <c r="E689" s="42" t="s">
        <v>43</v>
      </c>
      <c r="F689" s="43">
        <v>4</v>
      </c>
      <c r="G689" s="44">
        <v>0.55000000000000004</v>
      </c>
      <c r="H689" s="44">
        <f t="shared" si="99"/>
        <v>0.72</v>
      </c>
      <c r="I689" s="44">
        <f t="shared" si="100"/>
        <v>2.88</v>
      </c>
      <c r="J689" s="45">
        <f t="shared" si="96"/>
        <v>2.8547067721616603E-8</v>
      </c>
    </row>
    <row r="690" spans="1:10" ht="26.1" customHeight="1" x14ac:dyDescent="0.2">
      <c r="A690" s="38" t="s">
        <v>1189</v>
      </c>
      <c r="B690" s="39" t="s">
        <v>915</v>
      </c>
      <c r="C690" s="40" t="s">
        <v>27</v>
      </c>
      <c r="D690" s="41" t="s">
        <v>2992</v>
      </c>
      <c r="E690" s="42" t="s">
        <v>43</v>
      </c>
      <c r="F690" s="43">
        <v>216</v>
      </c>
      <c r="G690" s="44">
        <v>0.66</v>
      </c>
      <c r="H690" s="44">
        <f t="shared" si="99"/>
        <v>0.87</v>
      </c>
      <c r="I690" s="44">
        <f t="shared" si="100"/>
        <v>187.92</v>
      </c>
      <c r="J690" s="45">
        <f t="shared" si="96"/>
        <v>1.8626961688354831E-6</v>
      </c>
    </row>
    <row r="691" spans="1:10" ht="24" customHeight="1" x14ac:dyDescent="0.2">
      <c r="A691" s="38" t="s">
        <v>1190</v>
      </c>
      <c r="B691" s="39" t="s">
        <v>917</v>
      </c>
      <c r="C691" s="40" t="s">
        <v>27</v>
      </c>
      <c r="D691" s="41" t="s">
        <v>2993</v>
      </c>
      <c r="E691" s="42" t="s">
        <v>43</v>
      </c>
      <c r="F691" s="43">
        <v>38</v>
      </c>
      <c r="G691" s="44">
        <v>0.48</v>
      </c>
      <c r="H691" s="44">
        <f t="shared" si="99"/>
        <v>0.63</v>
      </c>
      <c r="I691" s="44">
        <f t="shared" si="100"/>
        <v>23.94</v>
      </c>
      <c r="J691" s="45">
        <f t="shared" si="96"/>
        <v>2.3729750043593802E-7</v>
      </c>
    </row>
    <row r="692" spans="1:10" ht="24" customHeight="1" x14ac:dyDescent="0.2">
      <c r="A692" s="38" t="s">
        <v>1191</v>
      </c>
      <c r="B692" s="39" t="s">
        <v>919</v>
      </c>
      <c r="C692" s="40" t="s">
        <v>27</v>
      </c>
      <c r="D692" s="41" t="s">
        <v>2994</v>
      </c>
      <c r="E692" s="42" t="s">
        <v>43</v>
      </c>
      <c r="F692" s="43">
        <v>416</v>
      </c>
      <c r="G692" s="44">
        <v>0.63</v>
      </c>
      <c r="H692" s="44">
        <f t="shared" si="99"/>
        <v>0.83</v>
      </c>
      <c r="I692" s="44">
        <f t="shared" si="100"/>
        <v>345.28</v>
      </c>
      <c r="J692" s="45">
        <f t="shared" si="96"/>
        <v>3.4224762301804792E-6</v>
      </c>
    </row>
    <row r="693" spans="1:10" ht="24" customHeight="1" x14ac:dyDescent="0.2">
      <c r="A693" s="38" t="s">
        <v>1192</v>
      </c>
      <c r="B693" s="39" t="s">
        <v>921</v>
      </c>
      <c r="C693" s="40" t="s">
        <v>30</v>
      </c>
      <c r="D693" s="41" t="s">
        <v>922</v>
      </c>
      <c r="E693" s="42" t="s">
        <v>43</v>
      </c>
      <c r="F693" s="43">
        <v>705</v>
      </c>
      <c r="G693" s="44">
        <v>0.3</v>
      </c>
      <c r="H693" s="44">
        <f t="shared" si="99"/>
        <v>0.39</v>
      </c>
      <c r="I693" s="44">
        <f t="shared" si="100"/>
        <v>274.95</v>
      </c>
      <c r="J693" s="45">
        <f t="shared" si="96"/>
        <v>2.725352871548085E-6</v>
      </c>
    </row>
    <row r="694" spans="1:10" ht="39" customHeight="1" x14ac:dyDescent="0.2">
      <c r="A694" s="16" t="s">
        <v>1193</v>
      </c>
      <c r="B694" s="17" t="s">
        <v>924</v>
      </c>
      <c r="C694" s="18" t="s">
        <v>27</v>
      </c>
      <c r="D694" s="19" t="s">
        <v>2995</v>
      </c>
      <c r="E694" s="20" t="s">
        <v>224</v>
      </c>
      <c r="F694" s="21">
        <v>254</v>
      </c>
      <c r="G694" s="22">
        <v>22.62</v>
      </c>
      <c r="H694" s="22">
        <f t="shared" si="99"/>
        <v>29.7</v>
      </c>
      <c r="I694" s="22">
        <f t="shared" si="100"/>
        <v>7543.8</v>
      </c>
      <c r="J694" s="23">
        <f t="shared" si="96"/>
        <v>7.4775475513309489E-5</v>
      </c>
    </row>
    <row r="695" spans="1:10" ht="24" customHeight="1" x14ac:dyDescent="0.2">
      <c r="A695" s="31" t="s">
        <v>1194</v>
      </c>
      <c r="B695" s="32"/>
      <c r="C695" s="32"/>
      <c r="D695" s="33" t="s">
        <v>2996</v>
      </c>
      <c r="E695" s="32" t="s">
        <v>2816</v>
      </c>
      <c r="F695" s="34"/>
      <c r="G695" s="35"/>
      <c r="H695" s="35"/>
      <c r="I695" s="36"/>
      <c r="J695" s="37"/>
    </row>
    <row r="696" spans="1:10" ht="26.1" customHeight="1" x14ac:dyDescent="0.2">
      <c r="A696" s="16" t="s">
        <v>1195</v>
      </c>
      <c r="B696" s="17" t="s">
        <v>365</v>
      </c>
      <c r="C696" s="18" t="s">
        <v>27</v>
      </c>
      <c r="D696" s="19" t="s">
        <v>2884</v>
      </c>
      <c r="E696" s="20" t="s">
        <v>43</v>
      </c>
      <c r="F696" s="21">
        <v>3</v>
      </c>
      <c r="G696" s="22">
        <v>39.32</v>
      </c>
      <c r="H696" s="22">
        <f t="shared" ref="H696:H706" si="101">ROUND(G696 * (1 + 31.29 / 100), 2)</f>
        <v>51.62</v>
      </c>
      <c r="I696" s="22">
        <f t="shared" ref="I696:I706" si="102">ROUND(F696 * H696, 2)</f>
        <v>154.86000000000001</v>
      </c>
      <c r="J696" s="23">
        <f t="shared" si="96"/>
        <v>1.5349996206144261E-6</v>
      </c>
    </row>
    <row r="697" spans="1:10" ht="26.1" customHeight="1" x14ac:dyDescent="0.2">
      <c r="A697" s="16" t="s">
        <v>1196</v>
      </c>
      <c r="B697" s="17" t="s">
        <v>1197</v>
      </c>
      <c r="C697" s="18" t="s">
        <v>27</v>
      </c>
      <c r="D697" s="19" t="s">
        <v>3026</v>
      </c>
      <c r="E697" s="20" t="s">
        <v>43</v>
      </c>
      <c r="F697" s="21">
        <v>2</v>
      </c>
      <c r="G697" s="22">
        <v>99.67</v>
      </c>
      <c r="H697" s="22">
        <f t="shared" si="101"/>
        <v>130.86000000000001</v>
      </c>
      <c r="I697" s="22">
        <f t="shared" si="102"/>
        <v>261.72000000000003</v>
      </c>
      <c r="J697" s="23">
        <f t="shared" si="96"/>
        <v>2.5942147792019089E-6</v>
      </c>
    </row>
    <row r="698" spans="1:10" ht="26.1" customHeight="1" x14ac:dyDescent="0.2">
      <c r="A698" s="16" t="s">
        <v>1198</v>
      </c>
      <c r="B698" s="17" t="s">
        <v>477</v>
      </c>
      <c r="C698" s="18" t="s">
        <v>27</v>
      </c>
      <c r="D698" s="19" t="s">
        <v>2908</v>
      </c>
      <c r="E698" s="20" t="s">
        <v>43</v>
      </c>
      <c r="F698" s="21">
        <v>12</v>
      </c>
      <c r="G698" s="22">
        <v>97</v>
      </c>
      <c r="H698" s="22">
        <f t="shared" si="101"/>
        <v>127.35</v>
      </c>
      <c r="I698" s="22">
        <f t="shared" si="102"/>
        <v>1528.2</v>
      </c>
      <c r="J698" s="23">
        <f t="shared" si="96"/>
        <v>1.514778780978281E-5</v>
      </c>
    </row>
    <row r="699" spans="1:10" ht="26.1" customHeight="1" x14ac:dyDescent="0.2">
      <c r="A699" s="16" t="s">
        <v>1199</v>
      </c>
      <c r="B699" s="17" t="s">
        <v>1200</v>
      </c>
      <c r="C699" s="18" t="s">
        <v>27</v>
      </c>
      <c r="D699" s="19" t="s">
        <v>3027</v>
      </c>
      <c r="E699" s="20" t="s">
        <v>43</v>
      </c>
      <c r="F699" s="21">
        <v>5</v>
      </c>
      <c r="G699" s="22">
        <v>148.83000000000001</v>
      </c>
      <c r="H699" s="22">
        <f t="shared" si="101"/>
        <v>195.4</v>
      </c>
      <c r="I699" s="22">
        <f t="shared" si="102"/>
        <v>977</v>
      </c>
      <c r="J699" s="23">
        <f t="shared" si="96"/>
        <v>9.6841962375067427E-6</v>
      </c>
    </row>
    <row r="700" spans="1:10" ht="26.1" customHeight="1" x14ac:dyDescent="0.2">
      <c r="A700" s="16" t="s">
        <v>1201</v>
      </c>
      <c r="B700" s="17" t="s">
        <v>499</v>
      </c>
      <c r="C700" s="18" t="s">
        <v>27</v>
      </c>
      <c r="D700" s="19" t="s">
        <v>2919</v>
      </c>
      <c r="E700" s="20" t="s">
        <v>43</v>
      </c>
      <c r="F700" s="21">
        <v>4</v>
      </c>
      <c r="G700" s="22">
        <v>5.07</v>
      </c>
      <c r="H700" s="22">
        <f t="shared" si="101"/>
        <v>6.66</v>
      </c>
      <c r="I700" s="22">
        <f t="shared" si="102"/>
        <v>26.64</v>
      </c>
      <c r="J700" s="23">
        <f t="shared" si="96"/>
        <v>2.6406037642495356E-7</v>
      </c>
    </row>
    <row r="701" spans="1:10" ht="26.1" customHeight="1" x14ac:dyDescent="0.2">
      <c r="A701" s="16" t="s">
        <v>1202</v>
      </c>
      <c r="B701" s="17" t="s">
        <v>501</v>
      </c>
      <c r="C701" s="18" t="s">
        <v>27</v>
      </c>
      <c r="D701" s="19" t="s">
        <v>2920</v>
      </c>
      <c r="E701" s="20" t="s">
        <v>43</v>
      </c>
      <c r="F701" s="21">
        <v>30</v>
      </c>
      <c r="G701" s="22">
        <v>5.83</v>
      </c>
      <c r="H701" s="22">
        <f t="shared" si="101"/>
        <v>7.65</v>
      </c>
      <c r="I701" s="22">
        <f t="shared" si="102"/>
        <v>229.5</v>
      </c>
      <c r="J701" s="23">
        <f t="shared" si="96"/>
        <v>2.2748444590663229E-6</v>
      </c>
    </row>
    <row r="702" spans="1:10" ht="26.1" customHeight="1" x14ac:dyDescent="0.2">
      <c r="A702" s="16" t="s">
        <v>1203</v>
      </c>
      <c r="B702" s="17" t="s">
        <v>501</v>
      </c>
      <c r="C702" s="18" t="s">
        <v>27</v>
      </c>
      <c r="D702" s="19" t="s">
        <v>2920</v>
      </c>
      <c r="E702" s="20" t="s">
        <v>43</v>
      </c>
      <c r="F702" s="21">
        <v>10</v>
      </c>
      <c r="G702" s="22">
        <v>5.83</v>
      </c>
      <c r="H702" s="22">
        <f t="shared" si="101"/>
        <v>7.65</v>
      </c>
      <c r="I702" s="22">
        <f t="shared" si="102"/>
        <v>76.5</v>
      </c>
      <c r="J702" s="23">
        <f t="shared" si="96"/>
        <v>7.5828148635544094E-7</v>
      </c>
    </row>
    <row r="703" spans="1:10" ht="26.1" customHeight="1" x14ac:dyDescent="0.2">
      <c r="A703" s="16" t="s">
        <v>1204</v>
      </c>
      <c r="B703" s="17" t="s">
        <v>934</v>
      </c>
      <c r="C703" s="18" t="s">
        <v>27</v>
      </c>
      <c r="D703" s="19" t="s">
        <v>3000</v>
      </c>
      <c r="E703" s="20" t="s">
        <v>43</v>
      </c>
      <c r="F703" s="21">
        <v>5</v>
      </c>
      <c r="G703" s="22">
        <v>13.91</v>
      </c>
      <c r="H703" s="22">
        <f t="shared" si="101"/>
        <v>18.260000000000002</v>
      </c>
      <c r="I703" s="22">
        <f t="shared" si="102"/>
        <v>91.3</v>
      </c>
      <c r="J703" s="23">
        <f t="shared" si="96"/>
        <v>9.0498169548041517E-7</v>
      </c>
    </row>
    <row r="704" spans="1:10" ht="26.1" customHeight="1" x14ac:dyDescent="0.2">
      <c r="A704" s="16" t="s">
        <v>1205</v>
      </c>
      <c r="B704" s="17" t="s">
        <v>936</v>
      </c>
      <c r="C704" s="18" t="s">
        <v>27</v>
      </c>
      <c r="D704" s="19" t="s">
        <v>3001</v>
      </c>
      <c r="E704" s="20" t="s">
        <v>43</v>
      </c>
      <c r="F704" s="21">
        <v>33</v>
      </c>
      <c r="G704" s="22">
        <v>24.17</v>
      </c>
      <c r="H704" s="22">
        <f t="shared" si="101"/>
        <v>31.73</v>
      </c>
      <c r="I704" s="22">
        <f t="shared" si="102"/>
        <v>1047.0899999999999</v>
      </c>
      <c r="J704" s="23">
        <f t="shared" si="96"/>
        <v>1.0378940673829002E-5</v>
      </c>
    </row>
    <row r="705" spans="1:10" ht="24" customHeight="1" x14ac:dyDescent="0.2">
      <c r="A705" s="16" t="s">
        <v>1206</v>
      </c>
      <c r="B705" s="17" t="s">
        <v>882</v>
      </c>
      <c r="C705" s="18" t="s">
        <v>22</v>
      </c>
      <c r="D705" s="19" t="s">
        <v>883</v>
      </c>
      <c r="E705" s="20" t="s">
        <v>43</v>
      </c>
      <c r="F705" s="21">
        <v>2</v>
      </c>
      <c r="G705" s="22">
        <v>10.67</v>
      </c>
      <c r="H705" s="22">
        <f t="shared" si="101"/>
        <v>14.01</v>
      </c>
      <c r="I705" s="22">
        <f t="shared" si="102"/>
        <v>28.02</v>
      </c>
      <c r="J705" s="23">
        <f t="shared" si="96"/>
        <v>2.7773917970822821E-7</v>
      </c>
    </row>
    <row r="706" spans="1:10" ht="26.1" customHeight="1" x14ac:dyDescent="0.2">
      <c r="A706" s="16" t="s">
        <v>1207</v>
      </c>
      <c r="B706" s="17" t="s">
        <v>461</v>
      </c>
      <c r="C706" s="18" t="s">
        <v>27</v>
      </c>
      <c r="D706" s="19" t="s">
        <v>2901</v>
      </c>
      <c r="E706" s="20" t="s">
        <v>43</v>
      </c>
      <c r="F706" s="21">
        <v>7</v>
      </c>
      <c r="G706" s="22">
        <v>6.79</v>
      </c>
      <c r="H706" s="22">
        <f t="shared" si="101"/>
        <v>8.91</v>
      </c>
      <c r="I706" s="22">
        <f t="shared" si="102"/>
        <v>62.37</v>
      </c>
      <c r="J706" s="23">
        <f t="shared" si="96"/>
        <v>6.1822243534625948E-7</v>
      </c>
    </row>
    <row r="707" spans="1:10" ht="24" customHeight="1" x14ac:dyDescent="0.2">
      <c r="A707" s="31" t="s">
        <v>1208</v>
      </c>
      <c r="B707" s="32"/>
      <c r="C707" s="32"/>
      <c r="D707" s="33" t="s">
        <v>3002</v>
      </c>
      <c r="E707" s="32" t="s">
        <v>2816</v>
      </c>
      <c r="F707" s="34"/>
      <c r="G707" s="35"/>
      <c r="H707" s="35"/>
      <c r="I707" s="36"/>
      <c r="J707" s="37"/>
    </row>
    <row r="708" spans="1:10" ht="26.1" customHeight="1" x14ac:dyDescent="0.2">
      <c r="A708" s="16" t="s">
        <v>1209</v>
      </c>
      <c r="B708" s="17" t="s">
        <v>940</v>
      </c>
      <c r="C708" s="18" t="s">
        <v>27</v>
      </c>
      <c r="D708" s="19" t="s">
        <v>3003</v>
      </c>
      <c r="E708" s="20" t="s">
        <v>43</v>
      </c>
      <c r="F708" s="21">
        <v>52</v>
      </c>
      <c r="G708" s="22">
        <v>70.430000000000007</v>
      </c>
      <c r="H708" s="22">
        <f>ROUND(G708 * (1 + 31.29 / 100), 2)</f>
        <v>92.47</v>
      </c>
      <c r="I708" s="22">
        <f>ROUND(F708 * H708, 2)</f>
        <v>4808.4399999999996</v>
      </c>
      <c r="J708" s="23">
        <f t="shared" si="96"/>
        <v>4.7662104970600739E-5</v>
      </c>
    </row>
    <row r="709" spans="1:10" ht="24" customHeight="1" x14ac:dyDescent="0.2">
      <c r="A709" s="31" t="s">
        <v>1210</v>
      </c>
      <c r="B709" s="32"/>
      <c r="C709" s="32"/>
      <c r="D709" s="33" t="s">
        <v>3006</v>
      </c>
      <c r="E709" s="32" t="s">
        <v>2816</v>
      </c>
      <c r="F709" s="34"/>
      <c r="G709" s="35"/>
      <c r="H709" s="35"/>
      <c r="I709" s="36"/>
      <c r="J709" s="37"/>
    </row>
    <row r="710" spans="1:10" ht="26.1" customHeight="1" x14ac:dyDescent="0.2">
      <c r="A710" s="16" t="s">
        <v>1211</v>
      </c>
      <c r="B710" s="17" t="s">
        <v>948</v>
      </c>
      <c r="C710" s="18" t="s">
        <v>27</v>
      </c>
      <c r="D710" s="19" t="s">
        <v>3007</v>
      </c>
      <c r="E710" s="20" t="s">
        <v>224</v>
      </c>
      <c r="F710" s="21">
        <v>6609.75</v>
      </c>
      <c r="G710" s="22">
        <v>12.42</v>
      </c>
      <c r="H710" s="22">
        <f>ROUND(G710 * (1 + 31.29 / 100), 2)</f>
        <v>16.309999999999999</v>
      </c>
      <c r="I710" s="22">
        <f>ROUND(F710 * H710, 2)</f>
        <v>107805.02</v>
      </c>
      <c r="J710" s="23">
        <f t="shared" ref="J710:J772" si="103">I710 / 100886018.42</f>
        <v>1.068582363427164E-3</v>
      </c>
    </row>
    <row r="711" spans="1:10" ht="26.1" customHeight="1" x14ac:dyDescent="0.2">
      <c r="A711" s="16" t="s">
        <v>1212</v>
      </c>
      <c r="B711" s="17" t="s">
        <v>950</v>
      </c>
      <c r="C711" s="18" t="s">
        <v>95</v>
      </c>
      <c r="D711" s="19" t="s">
        <v>3008</v>
      </c>
      <c r="E711" s="20" t="s">
        <v>224</v>
      </c>
      <c r="F711" s="21">
        <v>18.600000000000001</v>
      </c>
      <c r="G711" s="22">
        <v>8.32</v>
      </c>
      <c r="H711" s="22">
        <f>ROUND(G711 * (1 + 31.29 / 100), 2)</f>
        <v>10.92</v>
      </c>
      <c r="I711" s="22">
        <f>ROUND(F711 * H711, 2)</f>
        <v>203.11</v>
      </c>
      <c r="J711" s="23">
        <f t="shared" si="103"/>
        <v>2.0132621267144264E-6</v>
      </c>
    </row>
    <row r="712" spans="1:10" ht="24" customHeight="1" x14ac:dyDescent="0.2">
      <c r="A712" s="31" t="s">
        <v>1213</v>
      </c>
      <c r="B712" s="32"/>
      <c r="C712" s="32"/>
      <c r="D712" s="33" t="s">
        <v>3009</v>
      </c>
      <c r="E712" s="32" t="s">
        <v>2816</v>
      </c>
      <c r="F712" s="34"/>
      <c r="G712" s="35"/>
      <c r="H712" s="35"/>
      <c r="I712" s="36"/>
      <c r="J712" s="37"/>
    </row>
    <row r="713" spans="1:10" ht="24" customHeight="1" x14ac:dyDescent="0.2">
      <c r="A713" s="16" t="s">
        <v>1214</v>
      </c>
      <c r="B713" s="17" t="s">
        <v>953</v>
      </c>
      <c r="C713" s="18" t="s">
        <v>27</v>
      </c>
      <c r="D713" s="19" t="s">
        <v>3010</v>
      </c>
      <c r="E713" s="20" t="s">
        <v>43</v>
      </c>
      <c r="F713" s="21">
        <v>4</v>
      </c>
      <c r="G713" s="22">
        <v>14.59</v>
      </c>
      <c r="H713" s="22">
        <f>ROUND(G713 * (1 + 31.29 / 100), 2)</f>
        <v>19.16</v>
      </c>
      <c r="I713" s="22">
        <f>ROUND(F713 * H713, 2)</f>
        <v>76.64</v>
      </c>
      <c r="J713" s="23">
        <f t="shared" si="103"/>
        <v>7.5966919103635291E-7</v>
      </c>
    </row>
    <row r="714" spans="1:10" ht="24" customHeight="1" x14ac:dyDescent="0.2">
      <c r="A714" s="31" t="s">
        <v>1215</v>
      </c>
      <c r="B714" s="32"/>
      <c r="C714" s="32"/>
      <c r="D714" s="33" t="s">
        <v>3011</v>
      </c>
      <c r="E714" s="32" t="s">
        <v>2816</v>
      </c>
      <c r="F714" s="34"/>
      <c r="G714" s="35"/>
      <c r="H714" s="35"/>
      <c r="I714" s="36"/>
      <c r="J714" s="37"/>
    </row>
    <row r="715" spans="1:10" ht="39" customHeight="1" x14ac:dyDescent="0.2">
      <c r="A715" s="16" t="s">
        <v>1216</v>
      </c>
      <c r="B715" s="17" t="s">
        <v>448</v>
      </c>
      <c r="C715" s="18" t="s">
        <v>30</v>
      </c>
      <c r="D715" s="19" t="s">
        <v>449</v>
      </c>
      <c r="E715" s="20" t="s">
        <v>224</v>
      </c>
      <c r="F715" s="21">
        <v>49</v>
      </c>
      <c r="G715" s="22">
        <v>8.82</v>
      </c>
      <c r="H715" s="22">
        <f t="shared" ref="H715:H720" si="104">ROUND(G715 * (1 + 31.29 / 100), 2)</f>
        <v>11.58</v>
      </c>
      <c r="I715" s="22">
        <f t="shared" ref="I715:I720" si="105">ROUND(F715 * H715, 2)</f>
        <v>567.41999999999996</v>
      </c>
      <c r="J715" s="23">
        <f t="shared" si="103"/>
        <v>5.6243670717360043E-6</v>
      </c>
    </row>
    <row r="716" spans="1:10" ht="39" customHeight="1" x14ac:dyDescent="0.2">
      <c r="A716" s="16" t="s">
        <v>1217</v>
      </c>
      <c r="B716" s="17" t="s">
        <v>546</v>
      </c>
      <c r="C716" s="18" t="s">
        <v>30</v>
      </c>
      <c r="D716" s="19" t="s">
        <v>547</v>
      </c>
      <c r="E716" s="20" t="s">
        <v>224</v>
      </c>
      <c r="F716" s="21">
        <v>6.2</v>
      </c>
      <c r="G716" s="22">
        <v>12.24</v>
      </c>
      <c r="H716" s="22">
        <f t="shared" si="104"/>
        <v>16.07</v>
      </c>
      <c r="I716" s="22">
        <f t="shared" si="105"/>
        <v>99.63</v>
      </c>
      <c r="J716" s="23">
        <f t="shared" si="103"/>
        <v>9.8755012399467428E-7</v>
      </c>
    </row>
    <row r="717" spans="1:10" ht="39" customHeight="1" x14ac:dyDescent="0.2">
      <c r="A717" s="16" t="s">
        <v>1218</v>
      </c>
      <c r="B717" s="17" t="s">
        <v>961</v>
      </c>
      <c r="C717" s="18" t="s">
        <v>30</v>
      </c>
      <c r="D717" s="19" t="s">
        <v>962</v>
      </c>
      <c r="E717" s="20" t="s">
        <v>224</v>
      </c>
      <c r="F717" s="21">
        <v>146.35</v>
      </c>
      <c r="G717" s="22">
        <v>13.24</v>
      </c>
      <c r="H717" s="22">
        <f t="shared" si="104"/>
        <v>17.38</v>
      </c>
      <c r="I717" s="22">
        <f t="shared" si="105"/>
        <v>2543.56</v>
      </c>
      <c r="J717" s="23">
        <f t="shared" si="103"/>
        <v>2.5212215129859417E-5</v>
      </c>
    </row>
    <row r="718" spans="1:10" ht="39" customHeight="1" x14ac:dyDescent="0.2">
      <c r="A718" s="16" t="s">
        <v>1219</v>
      </c>
      <c r="B718" s="17" t="s">
        <v>964</v>
      </c>
      <c r="C718" s="18" t="s">
        <v>30</v>
      </c>
      <c r="D718" s="19" t="s">
        <v>965</v>
      </c>
      <c r="E718" s="20" t="s">
        <v>224</v>
      </c>
      <c r="F718" s="21">
        <v>3.15</v>
      </c>
      <c r="G718" s="22">
        <v>17.059999999999999</v>
      </c>
      <c r="H718" s="22">
        <f t="shared" si="104"/>
        <v>22.4</v>
      </c>
      <c r="I718" s="22">
        <f t="shared" si="105"/>
        <v>70.56</v>
      </c>
      <c r="J718" s="23">
        <f t="shared" si="103"/>
        <v>6.9940315917960683E-7</v>
      </c>
    </row>
    <row r="719" spans="1:10" ht="26.1" customHeight="1" x14ac:dyDescent="0.2">
      <c r="A719" s="38" t="s">
        <v>1220</v>
      </c>
      <c r="B719" s="39" t="s">
        <v>558</v>
      </c>
      <c r="C719" s="40" t="s">
        <v>30</v>
      </c>
      <c r="D719" s="41" t="s">
        <v>559</v>
      </c>
      <c r="E719" s="42" t="s">
        <v>43</v>
      </c>
      <c r="F719" s="43">
        <v>169</v>
      </c>
      <c r="G719" s="44">
        <v>1.78</v>
      </c>
      <c r="H719" s="44">
        <f t="shared" si="104"/>
        <v>2.34</v>
      </c>
      <c r="I719" s="44">
        <f t="shared" si="105"/>
        <v>395.46</v>
      </c>
      <c r="J719" s="45">
        <f t="shared" si="103"/>
        <v>3.9198692365244796E-6</v>
      </c>
    </row>
    <row r="720" spans="1:10" ht="26.1" customHeight="1" x14ac:dyDescent="0.2">
      <c r="A720" s="38" t="s">
        <v>1221</v>
      </c>
      <c r="B720" s="39" t="s">
        <v>968</v>
      </c>
      <c r="C720" s="40" t="s">
        <v>30</v>
      </c>
      <c r="D720" s="41" t="s">
        <v>969</v>
      </c>
      <c r="E720" s="42" t="s">
        <v>43</v>
      </c>
      <c r="F720" s="43">
        <v>4</v>
      </c>
      <c r="G720" s="44">
        <v>1.91</v>
      </c>
      <c r="H720" s="44">
        <f t="shared" si="104"/>
        <v>2.5099999999999998</v>
      </c>
      <c r="I720" s="44">
        <f t="shared" si="105"/>
        <v>10.039999999999999</v>
      </c>
      <c r="J720" s="45">
        <f t="shared" si="103"/>
        <v>9.9518249973968982E-8</v>
      </c>
    </row>
    <row r="721" spans="1:10" ht="24" customHeight="1" x14ac:dyDescent="0.2">
      <c r="A721" s="31" t="s">
        <v>1222</v>
      </c>
      <c r="B721" s="32"/>
      <c r="C721" s="32"/>
      <c r="D721" s="33" t="s">
        <v>3028</v>
      </c>
      <c r="E721" s="32" t="s">
        <v>2816</v>
      </c>
      <c r="F721" s="34"/>
      <c r="G721" s="35"/>
      <c r="H721" s="35"/>
      <c r="I721" s="36"/>
      <c r="J721" s="37"/>
    </row>
    <row r="722" spans="1:10" ht="24" customHeight="1" x14ac:dyDescent="0.2">
      <c r="A722" s="31" t="s">
        <v>1223</v>
      </c>
      <c r="B722" s="32"/>
      <c r="C722" s="32"/>
      <c r="D722" s="33" t="s">
        <v>2975</v>
      </c>
      <c r="E722" s="32" t="s">
        <v>2816</v>
      </c>
      <c r="F722" s="34"/>
      <c r="G722" s="35"/>
      <c r="H722" s="35"/>
      <c r="I722" s="36"/>
      <c r="J722" s="37"/>
    </row>
    <row r="723" spans="1:10" ht="26.1" customHeight="1" x14ac:dyDescent="0.2">
      <c r="A723" s="16" t="s">
        <v>1224</v>
      </c>
      <c r="B723" s="17" t="s">
        <v>1063</v>
      </c>
      <c r="C723" s="18" t="s">
        <v>27</v>
      </c>
      <c r="D723" s="19" t="s">
        <v>3019</v>
      </c>
      <c r="E723" s="20" t="s">
        <v>43</v>
      </c>
      <c r="F723" s="21">
        <v>7</v>
      </c>
      <c r="G723" s="22">
        <v>1290.4100000000001</v>
      </c>
      <c r="H723" s="22">
        <f>ROUND(G723 * (1 + 31.29 / 100), 2)</f>
        <v>1694.18</v>
      </c>
      <c r="I723" s="22">
        <f>ROUND(F723 * H723, 2)</f>
        <v>11859.26</v>
      </c>
      <c r="J723" s="23">
        <f t="shared" si="103"/>
        <v>1.1755107581536768E-4</v>
      </c>
    </row>
    <row r="724" spans="1:10" ht="24" customHeight="1" x14ac:dyDescent="0.2">
      <c r="A724" s="31" t="s">
        <v>1225</v>
      </c>
      <c r="B724" s="32"/>
      <c r="C724" s="32"/>
      <c r="D724" s="33" t="s">
        <v>2977</v>
      </c>
      <c r="E724" s="32" t="s">
        <v>2816</v>
      </c>
      <c r="F724" s="34"/>
      <c r="G724" s="35"/>
      <c r="H724" s="35"/>
      <c r="I724" s="36"/>
      <c r="J724" s="37"/>
    </row>
    <row r="725" spans="1:10" ht="26.1" customHeight="1" x14ac:dyDescent="0.2">
      <c r="A725" s="16" t="s">
        <v>1226</v>
      </c>
      <c r="B725" s="17" t="s">
        <v>849</v>
      </c>
      <c r="C725" s="18" t="s">
        <v>27</v>
      </c>
      <c r="D725" s="19" t="s">
        <v>2978</v>
      </c>
      <c r="E725" s="20" t="s">
        <v>43</v>
      </c>
      <c r="F725" s="21">
        <v>164</v>
      </c>
      <c r="G725" s="22">
        <v>6.64</v>
      </c>
      <c r="H725" s="22">
        <f>ROUND(G725 * (1 + 31.29 / 100), 2)</f>
        <v>8.7200000000000006</v>
      </c>
      <c r="I725" s="22">
        <f>ROUND(F725 * H725, 2)</f>
        <v>1430.08</v>
      </c>
      <c r="J725" s="23">
        <f t="shared" si="103"/>
        <v>1.4175205071989399E-5</v>
      </c>
    </row>
    <row r="726" spans="1:10" ht="26.1" customHeight="1" x14ac:dyDescent="0.2">
      <c r="A726" s="16" t="s">
        <v>1227</v>
      </c>
      <c r="B726" s="17" t="s">
        <v>851</v>
      </c>
      <c r="C726" s="18" t="s">
        <v>30</v>
      </c>
      <c r="D726" s="19" t="s">
        <v>852</v>
      </c>
      <c r="E726" s="20" t="s">
        <v>43</v>
      </c>
      <c r="F726" s="21">
        <v>15</v>
      </c>
      <c r="G726" s="22">
        <v>983.47</v>
      </c>
      <c r="H726" s="22">
        <f>ROUND(G726 * (1 + 31.29 / 100), 2)</f>
        <v>1291.2</v>
      </c>
      <c r="I726" s="22">
        <f>ROUND(F726 * H726, 2)</f>
        <v>19368</v>
      </c>
      <c r="J726" s="23">
        <f t="shared" si="103"/>
        <v>1.9197903042787165E-4</v>
      </c>
    </row>
    <row r="727" spans="1:10" ht="24" customHeight="1" x14ac:dyDescent="0.2">
      <c r="A727" s="16" t="s">
        <v>1228</v>
      </c>
      <c r="B727" s="17" t="s">
        <v>854</v>
      </c>
      <c r="C727" s="18" t="s">
        <v>95</v>
      </c>
      <c r="D727" s="19" t="s">
        <v>855</v>
      </c>
      <c r="E727" s="20" t="s">
        <v>43</v>
      </c>
      <c r="F727" s="21">
        <v>330</v>
      </c>
      <c r="G727" s="22">
        <v>20.07</v>
      </c>
      <c r="H727" s="22">
        <f>ROUND(G727 * (1 + 31.29 / 100), 2)</f>
        <v>26.35</v>
      </c>
      <c r="I727" s="22">
        <f>ROUND(F727 * H727, 2)</f>
        <v>8695.5</v>
      </c>
      <c r="J727" s="23">
        <f t="shared" si="103"/>
        <v>8.6191328949068453E-5</v>
      </c>
    </row>
    <row r="728" spans="1:10" ht="24" customHeight="1" x14ac:dyDescent="0.2">
      <c r="A728" s="31" t="s">
        <v>1229</v>
      </c>
      <c r="B728" s="32"/>
      <c r="C728" s="32"/>
      <c r="D728" s="33" t="s">
        <v>2979</v>
      </c>
      <c r="E728" s="32" t="s">
        <v>2816</v>
      </c>
      <c r="F728" s="34"/>
      <c r="G728" s="35"/>
      <c r="H728" s="35"/>
      <c r="I728" s="36"/>
      <c r="J728" s="37"/>
    </row>
    <row r="729" spans="1:10" ht="51.95" customHeight="1" x14ac:dyDescent="0.2">
      <c r="A729" s="38" t="s">
        <v>1230</v>
      </c>
      <c r="B729" s="39" t="s">
        <v>858</v>
      </c>
      <c r="C729" s="40" t="s">
        <v>27</v>
      </c>
      <c r="D729" s="41" t="s">
        <v>2980</v>
      </c>
      <c r="E729" s="42" t="s">
        <v>43</v>
      </c>
      <c r="F729" s="43">
        <v>2</v>
      </c>
      <c r="G729" s="44">
        <v>105.31</v>
      </c>
      <c r="H729" s="44">
        <f>ROUND(G729 * (1 + 31.29 / 100), 2)</f>
        <v>138.26</v>
      </c>
      <c r="I729" s="44">
        <f>ROUND(F729 * H729, 2)</f>
        <v>276.52</v>
      </c>
      <c r="J729" s="45">
        <f t="shared" si="103"/>
        <v>2.7409149883268828E-6</v>
      </c>
    </row>
    <row r="730" spans="1:10" ht="24" customHeight="1" x14ac:dyDescent="0.2">
      <c r="A730" s="16" t="s">
        <v>1231</v>
      </c>
      <c r="B730" s="17" t="s">
        <v>860</v>
      </c>
      <c r="C730" s="18" t="s">
        <v>27</v>
      </c>
      <c r="D730" s="19" t="s">
        <v>2981</v>
      </c>
      <c r="E730" s="20" t="s">
        <v>43</v>
      </c>
      <c r="F730" s="21">
        <v>1</v>
      </c>
      <c r="G730" s="22">
        <v>1053.06</v>
      </c>
      <c r="H730" s="22">
        <f>ROUND(G730 * (1 + 31.29 / 100), 2)</f>
        <v>1382.56</v>
      </c>
      <c r="I730" s="22">
        <f>ROUND(F730 * H730, 2)</f>
        <v>1382.56</v>
      </c>
      <c r="J730" s="23">
        <f t="shared" si="103"/>
        <v>1.3704178454582725E-5</v>
      </c>
    </row>
    <row r="731" spans="1:10" ht="26.1" customHeight="1" x14ac:dyDescent="0.2">
      <c r="A731" s="38" t="s">
        <v>1232</v>
      </c>
      <c r="B731" s="39" t="s">
        <v>862</v>
      </c>
      <c r="C731" s="40" t="s">
        <v>27</v>
      </c>
      <c r="D731" s="41" t="s">
        <v>2982</v>
      </c>
      <c r="E731" s="42" t="s">
        <v>43</v>
      </c>
      <c r="F731" s="43">
        <v>1</v>
      </c>
      <c r="G731" s="44">
        <v>153.83000000000001</v>
      </c>
      <c r="H731" s="44">
        <f>ROUND(G731 * (1 + 31.29 / 100), 2)</f>
        <v>201.96</v>
      </c>
      <c r="I731" s="44">
        <f>ROUND(F731 * H731, 2)</f>
        <v>201.96</v>
      </c>
      <c r="J731" s="45">
        <f t="shared" si="103"/>
        <v>2.0018631239783641E-6</v>
      </c>
    </row>
    <row r="732" spans="1:10" ht="24" customHeight="1" x14ac:dyDescent="0.2">
      <c r="A732" s="31" t="s">
        <v>1233</v>
      </c>
      <c r="B732" s="32"/>
      <c r="C732" s="32"/>
      <c r="D732" s="33" t="s">
        <v>2983</v>
      </c>
      <c r="E732" s="32" t="s">
        <v>2816</v>
      </c>
      <c r="F732" s="34"/>
      <c r="G732" s="35"/>
      <c r="H732" s="35"/>
      <c r="I732" s="36"/>
      <c r="J732" s="37"/>
    </row>
    <row r="733" spans="1:10" ht="26.1" customHeight="1" x14ac:dyDescent="0.2">
      <c r="A733" s="16" t="s">
        <v>1234</v>
      </c>
      <c r="B733" s="17" t="s">
        <v>1235</v>
      </c>
      <c r="C733" s="18" t="s">
        <v>30</v>
      </c>
      <c r="D733" s="19" t="s">
        <v>1236</v>
      </c>
      <c r="E733" s="20" t="s">
        <v>43</v>
      </c>
      <c r="F733" s="21">
        <v>1</v>
      </c>
      <c r="G733" s="22">
        <v>1091.8699999999999</v>
      </c>
      <c r="H733" s="22">
        <f t="shared" ref="H733:H739" si="106">ROUND(G733 * (1 + 31.29 / 100), 2)</f>
        <v>1433.52</v>
      </c>
      <c r="I733" s="22">
        <f t="shared" ref="I733:I739" si="107">ROUND(F733 * H733, 2)</f>
        <v>1433.52</v>
      </c>
      <c r="J733" s="23">
        <f t="shared" si="103"/>
        <v>1.4209302958434663E-5</v>
      </c>
    </row>
    <row r="734" spans="1:10" ht="24" customHeight="1" x14ac:dyDescent="0.2">
      <c r="A734" s="16" t="s">
        <v>1237</v>
      </c>
      <c r="B734" s="17" t="s">
        <v>875</v>
      </c>
      <c r="C734" s="18" t="s">
        <v>95</v>
      </c>
      <c r="D734" s="19" t="s">
        <v>876</v>
      </c>
      <c r="E734" s="20" t="s">
        <v>43</v>
      </c>
      <c r="F734" s="21">
        <v>2</v>
      </c>
      <c r="G734" s="22">
        <v>91.29</v>
      </c>
      <c r="H734" s="22">
        <f t="shared" si="106"/>
        <v>119.85</v>
      </c>
      <c r="I734" s="22">
        <f t="shared" si="107"/>
        <v>239.7</v>
      </c>
      <c r="J734" s="23">
        <f t="shared" si="103"/>
        <v>2.3759486572470484E-6</v>
      </c>
    </row>
    <row r="735" spans="1:10" ht="24" customHeight="1" x14ac:dyDescent="0.2">
      <c r="A735" s="38" t="s">
        <v>1238</v>
      </c>
      <c r="B735" s="39" t="s">
        <v>873</v>
      </c>
      <c r="C735" s="40" t="s">
        <v>27</v>
      </c>
      <c r="D735" s="41" t="s">
        <v>2987</v>
      </c>
      <c r="E735" s="42" t="s">
        <v>43</v>
      </c>
      <c r="F735" s="43">
        <v>8</v>
      </c>
      <c r="G735" s="44">
        <v>18.600000000000001</v>
      </c>
      <c r="H735" s="44">
        <f t="shared" si="106"/>
        <v>24.42</v>
      </c>
      <c r="I735" s="44">
        <f t="shared" si="107"/>
        <v>195.36</v>
      </c>
      <c r="J735" s="45">
        <f t="shared" si="103"/>
        <v>1.9364427604496596E-6</v>
      </c>
    </row>
    <row r="736" spans="1:10" ht="24" customHeight="1" x14ac:dyDescent="0.2">
      <c r="A736" s="38" t="s">
        <v>1239</v>
      </c>
      <c r="B736" s="39" t="s">
        <v>868</v>
      </c>
      <c r="C736" s="40" t="s">
        <v>27</v>
      </c>
      <c r="D736" s="41" t="s">
        <v>2985</v>
      </c>
      <c r="E736" s="42" t="s">
        <v>43</v>
      </c>
      <c r="F736" s="43">
        <v>1</v>
      </c>
      <c r="G736" s="44">
        <v>3.8</v>
      </c>
      <c r="H736" s="44">
        <f t="shared" si="106"/>
        <v>4.99</v>
      </c>
      <c r="I736" s="44">
        <f t="shared" si="107"/>
        <v>4.99</v>
      </c>
      <c r="J736" s="45">
        <f t="shared" si="103"/>
        <v>4.9461759698217658E-8</v>
      </c>
    </row>
    <row r="737" spans="1:10" ht="26.1" customHeight="1" x14ac:dyDescent="0.2">
      <c r="A737" s="16" t="s">
        <v>1240</v>
      </c>
      <c r="B737" s="17" t="s">
        <v>878</v>
      </c>
      <c r="C737" s="18" t="s">
        <v>27</v>
      </c>
      <c r="D737" s="19" t="s">
        <v>2988</v>
      </c>
      <c r="E737" s="20" t="s">
        <v>43</v>
      </c>
      <c r="F737" s="21">
        <v>1</v>
      </c>
      <c r="G737" s="22">
        <v>347.38</v>
      </c>
      <c r="H737" s="22">
        <f t="shared" si="106"/>
        <v>456.08</v>
      </c>
      <c r="I737" s="22">
        <f t="shared" si="107"/>
        <v>456.08</v>
      </c>
      <c r="J737" s="23">
        <f t="shared" si="103"/>
        <v>4.5207453633593403E-6</v>
      </c>
    </row>
    <row r="738" spans="1:10" ht="24" customHeight="1" x14ac:dyDescent="0.2">
      <c r="A738" s="16" t="s">
        <v>1241</v>
      </c>
      <c r="B738" s="17" t="s">
        <v>870</v>
      </c>
      <c r="C738" s="18" t="s">
        <v>27</v>
      </c>
      <c r="D738" s="19" t="s">
        <v>2986</v>
      </c>
      <c r="E738" s="20" t="s">
        <v>43</v>
      </c>
      <c r="F738" s="21">
        <v>1</v>
      </c>
      <c r="G738" s="22">
        <v>29.86</v>
      </c>
      <c r="H738" s="22">
        <f t="shared" si="106"/>
        <v>39.200000000000003</v>
      </c>
      <c r="I738" s="22">
        <f t="shared" si="107"/>
        <v>39.200000000000003</v>
      </c>
      <c r="J738" s="23">
        <f t="shared" si="103"/>
        <v>3.8855731065533713E-7</v>
      </c>
    </row>
    <row r="739" spans="1:10" ht="24" customHeight="1" x14ac:dyDescent="0.2">
      <c r="A739" s="16" t="s">
        <v>1242</v>
      </c>
      <c r="B739" s="17" t="s">
        <v>870</v>
      </c>
      <c r="C739" s="18" t="s">
        <v>27</v>
      </c>
      <c r="D739" s="19" t="s">
        <v>2986</v>
      </c>
      <c r="E739" s="20" t="s">
        <v>43</v>
      </c>
      <c r="F739" s="21">
        <v>1</v>
      </c>
      <c r="G739" s="22">
        <v>29.86</v>
      </c>
      <c r="H739" s="22">
        <f t="shared" si="106"/>
        <v>39.200000000000003</v>
      </c>
      <c r="I739" s="22">
        <f t="shared" si="107"/>
        <v>39.200000000000003</v>
      </c>
      <c r="J739" s="23">
        <f t="shared" si="103"/>
        <v>3.8855731065533713E-7</v>
      </c>
    </row>
    <row r="740" spans="1:10" ht="24" customHeight="1" x14ac:dyDescent="0.2">
      <c r="A740" s="31" t="s">
        <v>1243</v>
      </c>
      <c r="B740" s="32"/>
      <c r="C740" s="32"/>
      <c r="D740" s="33" t="s">
        <v>2989</v>
      </c>
      <c r="E740" s="32" t="s">
        <v>2816</v>
      </c>
      <c r="F740" s="34"/>
      <c r="G740" s="35"/>
      <c r="H740" s="35"/>
      <c r="I740" s="36"/>
      <c r="J740" s="37"/>
    </row>
    <row r="741" spans="1:10" ht="26.1" customHeight="1" x14ac:dyDescent="0.2">
      <c r="A741" s="16" t="s">
        <v>1244</v>
      </c>
      <c r="B741" s="17" t="s">
        <v>508</v>
      </c>
      <c r="C741" s="18" t="s">
        <v>27</v>
      </c>
      <c r="D741" s="19" t="s">
        <v>2924</v>
      </c>
      <c r="E741" s="20" t="s">
        <v>43</v>
      </c>
      <c r="F741" s="21">
        <v>46</v>
      </c>
      <c r="G741" s="22">
        <v>59.12</v>
      </c>
      <c r="H741" s="22">
        <f t="shared" ref="H741:H748" si="108">ROUND(G741 * (1 + 31.29 / 100), 2)</f>
        <v>77.62</v>
      </c>
      <c r="I741" s="22">
        <f t="shared" ref="I741:I748" si="109">ROUND(F741 * H741, 2)</f>
        <v>3570.52</v>
      </c>
      <c r="J741" s="23">
        <f t="shared" si="103"/>
        <v>3.5391623694925872E-5</v>
      </c>
    </row>
    <row r="742" spans="1:10" ht="24" customHeight="1" x14ac:dyDescent="0.2">
      <c r="A742" s="16" t="s">
        <v>1245</v>
      </c>
      <c r="B742" s="17" t="s">
        <v>882</v>
      </c>
      <c r="C742" s="18" t="s">
        <v>22</v>
      </c>
      <c r="D742" s="19" t="s">
        <v>883</v>
      </c>
      <c r="E742" s="20" t="s">
        <v>43</v>
      </c>
      <c r="F742" s="21">
        <v>5</v>
      </c>
      <c r="G742" s="22">
        <v>10.67</v>
      </c>
      <c r="H742" s="22">
        <f t="shared" si="108"/>
        <v>14.01</v>
      </c>
      <c r="I742" s="22">
        <f t="shared" si="109"/>
        <v>70.05</v>
      </c>
      <c r="J742" s="23">
        <f t="shared" si="103"/>
        <v>6.9434794927057043E-7</v>
      </c>
    </row>
    <row r="743" spans="1:10" ht="26.1" customHeight="1" x14ac:dyDescent="0.2">
      <c r="A743" s="16" t="s">
        <v>1246</v>
      </c>
      <c r="B743" s="17" t="s">
        <v>461</v>
      </c>
      <c r="C743" s="18" t="s">
        <v>27</v>
      </c>
      <c r="D743" s="19" t="s">
        <v>2901</v>
      </c>
      <c r="E743" s="20" t="s">
        <v>43</v>
      </c>
      <c r="F743" s="21">
        <v>64</v>
      </c>
      <c r="G743" s="22">
        <v>6.79</v>
      </c>
      <c r="H743" s="22">
        <f t="shared" si="108"/>
        <v>8.91</v>
      </c>
      <c r="I743" s="22">
        <f t="shared" si="109"/>
        <v>570.24</v>
      </c>
      <c r="J743" s="23">
        <f t="shared" si="103"/>
        <v>5.6523194088800869E-6</v>
      </c>
    </row>
    <row r="744" spans="1:10" ht="26.1" customHeight="1" x14ac:dyDescent="0.2">
      <c r="A744" s="16" t="s">
        <v>1247</v>
      </c>
      <c r="B744" s="17" t="s">
        <v>463</v>
      </c>
      <c r="C744" s="18" t="s">
        <v>27</v>
      </c>
      <c r="D744" s="19" t="s">
        <v>2902</v>
      </c>
      <c r="E744" s="20" t="s">
        <v>43</v>
      </c>
      <c r="F744" s="21">
        <v>3</v>
      </c>
      <c r="G744" s="22">
        <v>22.5</v>
      </c>
      <c r="H744" s="22">
        <f t="shared" si="108"/>
        <v>29.54</v>
      </c>
      <c r="I744" s="22">
        <f t="shared" si="109"/>
        <v>88.62</v>
      </c>
      <c r="J744" s="23">
        <f t="shared" si="103"/>
        <v>8.784170630172442E-7</v>
      </c>
    </row>
    <row r="745" spans="1:10" ht="26.1" customHeight="1" x14ac:dyDescent="0.2">
      <c r="A745" s="16" t="s">
        <v>1248</v>
      </c>
      <c r="B745" s="17" t="s">
        <v>887</v>
      </c>
      <c r="C745" s="18" t="s">
        <v>27</v>
      </c>
      <c r="D745" s="19" t="s">
        <v>2990</v>
      </c>
      <c r="E745" s="20" t="s">
        <v>43</v>
      </c>
      <c r="F745" s="21">
        <v>1</v>
      </c>
      <c r="G745" s="22">
        <v>10.86</v>
      </c>
      <c r="H745" s="22">
        <f t="shared" si="108"/>
        <v>14.26</v>
      </c>
      <c r="I745" s="22">
        <f t="shared" si="109"/>
        <v>14.26</v>
      </c>
      <c r="J745" s="23">
        <f t="shared" si="103"/>
        <v>1.413476339271711E-7</v>
      </c>
    </row>
    <row r="746" spans="1:10" ht="26.1" customHeight="1" x14ac:dyDescent="0.2">
      <c r="A746" s="16" t="s">
        <v>1249</v>
      </c>
      <c r="B746" s="17" t="s">
        <v>465</v>
      </c>
      <c r="C746" s="18" t="s">
        <v>27</v>
      </c>
      <c r="D746" s="19" t="s">
        <v>2903</v>
      </c>
      <c r="E746" s="20" t="s">
        <v>43</v>
      </c>
      <c r="F746" s="21">
        <v>6</v>
      </c>
      <c r="G746" s="22">
        <v>12.75</v>
      </c>
      <c r="H746" s="22">
        <f t="shared" si="108"/>
        <v>16.739999999999998</v>
      </c>
      <c r="I746" s="22">
        <f t="shared" si="109"/>
        <v>100.44</v>
      </c>
      <c r="J746" s="23">
        <f t="shared" si="103"/>
        <v>9.9557898679137891E-7</v>
      </c>
    </row>
    <row r="747" spans="1:10" ht="26.1" customHeight="1" x14ac:dyDescent="0.2">
      <c r="A747" s="16" t="s">
        <v>1250</v>
      </c>
      <c r="B747" s="17" t="s">
        <v>469</v>
      </c>
      <c r="C747" s="18" t="s">
        <v>27</v>
      </c>
      <c r="D747" s="19" t="s">
        <v>2905</v>
      </c>
      <c r="E747" s="20" t="s">
        <v>43</v>
      </c>
      <c r="F747" s="21">
        <v>64</v>
      </c>
      <c r="G747" s="22">
        <v>5.07</v>
      </c>
      <c r="H747" s="22">
        <f t="shared" si="108"/>
        <v>6.66</v>
      </c>
      <c r="I747" s="22">
        <f t="shared" si="109"/>
        <v>426.24</v>
      </c>
      <c r="J747" s="23">
        <f t="shared" si="103"/>
        <v>4.2249660227992569E-6</v>
      </c>
    </row>
    <row r="748" spans="1:10" ht="26.1" customHeight="1" x14ac:dyDescent="0.2">
      <c r="A748" s="16" t="s">
        <v>1251</v>
      </c>
      <c r="B748" s="17" t="s">
        <v>510</v>
      </c>
      <c r="C748" s="18" t="s">
        <v>27</v>
      </c>
      <c r="D748" s="19" t="s">
        <v>2925</v>
      </c>
      <c r="E748" s="20" t="s">
        <v>43</v>
      </c>
      <c r="F748" s="21">
        <v>305</v>
      </c>
      <c r="G748" s="22">
        <v>9.98</v>
      </c>
      <c r="H748" s="22">
        <f t="shared" si="108"/>
        <v>13.1</v>
      </c>
      <c r="I748" s="22">
        <f t="shared" si="109"/>
        <v>3995.5</v>
      </c>
      <c r="J748" s="23">
        <f t="shared" si="103"/>
        <v>3.9604100375596922E-5</v>
      </c>
    </row>
    <row r="749" spans="1:10" ht="24" customHeight="1" x14ac:dyDescent="0.2">
      <c r="A749" s="31" t="s">
        <v>1252</v>
      </c>
      <c r="B749" s="32"/>
      <c r="C749" s="32"/>
      <c r="D749" s="33" t="s">
        <v>2991</v>
      </c>
      <c r="E749" s="32" t="s">
        <v>2816</v>
      </c>
      <c r="F749" s="34"/>
      <c r="G749" s="35"/>
      <c r="H749" s="35"/>
      <c r="I749" s="36"/>
      <c r="J749" s="37"/>
    </row>
    <row r="750" spans="1:10" ht="39" customHeight="1" x14ac:dyDescent="0.2">
      <c r="A750" s="16" t="s">
        <v>1253</v>
      </c>
      <c r="B750" s="17" t="s">
        <v>893</v>
      </c>
      <c r="C750" s="18" t="s">
        <v>30</v>
      </c>
      <c r="D750" s="19" t="s">
        <v>894</v>
      </c>
      <c r="E750" s="20" t="s">
        <v>43</v>
      </c>
      <c r="F750" s="21">
        <v>1</v>
      </c>
      <c r="G750" s="22">
        <v>30.24</v>
      </c>
      <c r="H750" s="22">
        <f>ROUND(G750 * (1 + 31.29 / 100), 2)</f>
        <v>39.700000000000003</v>
      </c>
      <c r="I750" s="22">
        <f>ROUND(F750 * H750, 2)</f>
        <v>39.700000000000003</v>
      </c>
      <c r="J750" s="23">
        <f t="shared" si="103"/>
        <v>3.9351339880145111E-7</v>
      </c>
    </row>
    <row r="751" spans="1:10" ht="26.1" customHeight="1" x14ac:dyDescent="0.2">
      <c r="A751" s="16" t="s">
        <v>1254</v>
      </c>
      <c r="B751" s="17" t="s">
        <v>896</v>
      </c>
      <c r="C751" s="18" t="s">
        <v>30</v>
      </c>
      <c r="D751" s="19" t="s">
        <v>897</v>
      </c>
      <c r="E751" s="20" t="s">
        <v>43</v>
      </c>
      <c r="F751" s="21">
        <v>15</v>
      </c>
      <c r="G751" s="22">
        <v>13.28</v>
      </c>
      <c r="H751" s="22">
        <f>ROUND(G751 * (1 + 31.29 / 100), 2)</f>
        <v>17.440000000000001</v>
      </c>
      <c r="I751" s="22">
        <f>ROUND(F751 * H751, 2)</f>
        <v>261.60000000000002</v>
      </c>
      <c r="J751" s="23">
        <f t="shared" si="103"/>
        <v>2.5930253180468415E-6</v>
      </c>
    </row>
    <row r="752" spans="1:10" ht="26.1" customHeight="1" x14ac:dyDescent="0.2">
      <c r="A752" s="16" t="s">
        <v>1255</v>
      </c>
      <c r="B752" s="17" t="s">
        <v>899</v>
      </c>
      <c r="C752" s="18" t="s">
        <v>30</v>
      </c>
      <c r="D752" s="19" t="s">
        <v>900</v>
      </c>
      <c r="E752" s="20" t="s">
        <v>43</v>
      </c>
      <c r="F752" s="21">
        <v>28</v>
      </c>
      <c r="G752" s="22">
        <v>14.67</v>
      </c>
      <c r="H752" s="22">
        <f>ROUND(G752 * (1 + 31.29 / 100), 2)</f>
        <v>19.260000000000002</v>
      </c>
      <c r="I752" s="22">
        <f>ROUND(F752 * H752, 2)</f>
        <v>539.28</v>
      </c>
      <c r="J752" s="23">
        <f t="shared" si="103"/>
        <v>5.3454384308727086E-6</v>
      </c>
    </row>
    <row r="753" spans="1:10" ht="39" customHeight="1" x14ac:dyDescent="0.2">
      <c r="A753" s="16" t="s">
        <v>1256</v>
      </c>
      <c r="B753" s="17" t="s">
        <v>569</v>
      </c>
      <c r="C753" s="18" t="s">
        <v>30</v>
      </c>
      <c r="D753" s="19" t="s">
        <v>570</v>
      </c>
      <c r="E753" s="20" t="s">
        <v>43</v>
      </c>
      <c r="F753" s="21">
        <v>21</v>
      </c>
      <c r="G753" s="22">
        <v>9.89</v>
      </c>
      <c r="H753" s="22">
        <f>ROUND(G753 * (1 + 31.29 / 100), 2)</f>
        <v>12.98</v>
      </c>
      <c r="I753" s="22">
        <f>ROUND(F753 * H753, 2)</f>
        <v>272.58</v>
      </c>
      <c r="J753" s="23">
        <f t="shared" si="103"/>
        <v>2.7018610137355044E-6</v>
      </c>
    </row>
    <row r="754" spans="1:10" ht="24" customHeight="1" x14ac:dyDescent="0.2">
      <c r="A754" s="31" t="s">
        <v>1257</v>
      </c>
      <c r="B754" s="32"/>
      <c r="C754" s="32"/>
      <c r="D754" s="33" t="s">
        <v>2926</v>
      </c>
      <c r="E754" s="32" t="s">
        <v>2816</v>
      </c>
      <c r="F754" s="34"/>
      <c r="G754" s="35"/>
      <c r="H754" s="35"/>
      <c r="I754" s="36"/>
      <c r="J754" s="37"/>
    </row>
    <row r="755" spans="1:10" ht="24" customHeight="1" x14ac:dyDescent="0.2">
      <c r="A755" s="16" t="s">
        <v>1258</v>
      </c>
      <c r="B755" s="17" t="s">
        <v>514</v>
      </c>
      <c r="C755" s="18" t="s">
        <v>27</v>
      </c>
      <c r="D755" s="19" t="s">
        <v>2927</v>
      </c>
      <c r="E755" s="20" t="s">
        <v>43</v>
      </c>
      <c r="F755" s="21">
        <v>305</v>
      </c>
      <c r="G755" s="22">
        <v>0.41</v>
      </c>
      <c r="H755" s="22">
        <f t="shared" ref="H755:H768" si="110">ROUND(G755 * (1 + 31.29 / 100), 2)</f>
        <v>0.54</v>
      </c>
      <c r="I755" s="22">
        <f t="shared" ref="I755:I768" si="111">ROUND(F755 * H755, 2)</f>
        <v>164.7</v>
      </c>
      <c r="J755" s="23">
        <f t="shared" si="103"/>
        <v>1.6325354353299493E-6</v>
      </c>
    </row>
    <row r="756" spans="1:10" ht="24" customHeight="1" x14ac:dyDescent="0.2">
      <c r="A756" s="16" t="s">
        <v>1259</v>
      </c>
      <c r="B756" s="17" t="s">
        <v>516</v>
      </c>
      <c r="C756" s="18" t="s">
        <v>27</v>
      </c>
      <c r="D756" s="19" t="s">
        <v>2928</v>
      </c>
      <c r="E756" s="20" t="s">
        <v>43</v>
      </c>
      <c r="F756" s="21">
        <v>1009</v>
      </c>
      <c r="G756" s="22">
        <v>0.41</v>
      </c>
      <c r="H756" s="22">
        <f t="shared" si="110"/>
        <v>0.54</v>
      </c>
      <c r="I756" s="22">
        <f t="shared" si="111"/>
        <v>544.86</v>
      </c>
      <c r="J756" s="23">
        <f t="shared" si="103"/>
        <v>5.4007483745833407E-6</v>
      </c>
    </row>
    <row r="757" spans="1:10" ht="24" customHeight="1" x14ac:dyDescent="0.2">
      <c r="A757" s="16" t="s">
        <v>1260</v>
      </c>
      <c r="B757" s="17" t="s">
        <v>518</v>
      </c>
      <c r="C757" s="18" t="s">
        <v>27</v>
      </c>
      <c r="D757" s="19" t="s">
        <v>2929</v>
      </c>
      <c r="E757" s="20" t="s">
        <v>43</v>
      </c>
      <c r="F757" s="21">
        <v>10</v>
      </c>
      <c r="G757" s="22">
        <v>0.46</v>
      </c>
      <c r="H757" s="22">
        <f t="shared" si="110"/>
        <v>0.6</v>
      </c>
      <c r="I757" s="22">
        <f t="shared" si="111"/>
        <v>6</v>
      </c>
      <c r="J757" s="23">
        <f t="shared" si="103"/>
        <v>5.9473057753367919E-8</v>
      </c>
    </row>
    <row r="758" spans="1:10" ht="24" customHeight="1" x14ac:dyDescent="0.2">
      <c r="A758" s="38" t="s">
        <v>1261</v>
      </c>
      <c r="B758" s="39" t="s">
        <v>907</v>
      </c>
      <c r="C758" s="40" t="s">
        <v>30</v>
      </c>
      <c r="D758" s="41" t="s">
        <v>908</v>
      </c>
      <c r="E758" s="42" t="s">
        <v>43</v>
      </c>
      <c r="F758" s="43">
        <v>254</v>
      </c>
      <c r="G758" s="44">
        <v>0.06</v>
      </c>
      <c r="H758" s="44">
        <f t="shared" si="110"/>
        <v>0.08</v>
      </c>
      <c r="I758" s="44">
        <f t="shared" si="111"/>
        <v>20.32</v>
      </c>
      <c r="J758" s="45">
        <f t="shared" si="103"/>
        <v>2.014154222580727E-7</v>
      </c>
    </row>
    <row r="759" spans="1:10" ht="24" customHeight="1" x14ac:dyDescent="0.2">
      <c r="A759" s="38" t="s">
        <v>1262</v>
      </c>
      <c r="B759" s="39" t="s">
        <v>520</v>
      </c>
      <c r="C759" s="40" t="s">
        <v>30</v>
      </c>
      <c r="D759" s="41" t="s">
        <v>521</v>
      </c>
      <c r="E759" s="42" t="s">
        <v>43</v>
      </c>
      <c r="F759" s="43">
        <v>38</v>
      </c>
      <c r="G759" s="44">
        <v>0.1</v>
      </c>
      <c r="H759" s="44">
        <f t="shared" si="110"/>
        <v>0.13</v>
      </c>
      <c r="I759" s="44">
        <f t="shared" si="111"/>
        <v>4.9400000000000004</v>
      </c>
      <c r="J759" s="45">
        <f t="shared" si="103"/>
        <v>4.896615088360626E-8</v>
      </c>
    </row>
    <row r="760" spans="1:10" ht="24" customHeight="1" x14ac:dyDescent="0.2">
      <c r="A760" s="38" t="s">
        <v>1263</v>
      </c>
      <c r="B760" s="39" t="s">
        <v>523</v>
      </c>
      <c r="C760" s="40" t="s">
        <v>30</v>
      </c>
      <c r="D760" s="41" t="s">
        <v>524</v>
      </c>
      <c r="E760" s="42" t="s">
        <v>43</v>
      </c>
      <c r="F760" s="43">
        <v>80</v>
      </c>
      <c r="G760" s="44">
        <v>0.19</v>
      </c>
      <c r="H760" s="44">
        <f t="shared" si="110"/>
        <v>0.25</v>
      </c>
      <c r="I760" s="44">
        <f t="shared" si="111"/>
        <v>20</v>
      </c>
      <c r="J760" s="45">
        <f t="shared" si="103"/>
        <v>1.9824352584455973E-7</v>
      </c>
    </row>
    <row r="761" spans="1:10" ht="24" customHeight="1" x14ac:dyDescent="0.2">
      <c r="A761" s="38" t="s">
        <v>1264</v>
      </c>
      <c r="B761" s="39" t="s">
        <v>526</v>
      </c>
      <c r="C761" s="40" t="s">
        <v>30</v>
      </c>
      <c r="D761" s="41" t="s">
        <v>527</v>
      </c>
      <c r="E761" s="42" t="s">
        <v>43</v>
      </c>
      <c r="F761" s="43">
        <v>46</v>
      </c>
      <c r="G761" s="44">
        <v>0.37</v>
      </c>
      <c r="H761" s="44">
        <f t="shared" si="110"/>
        <v>0.49</v>
      </c>
      <c r="I761" s="44">
        <f t="shared" si="111"/>
        <v>22.54</v>
      </c>
      <c r="J761" s="45">
        <f t="shared" si="103"/>
        <v>2.2342045362681881E-7</v>
      </c>
    </row>
    <row r="762" spans="1:10" ht="26.1" customHeight="1" x14ac:dyDescent="0.2">
      <c r="A762" s="38" t="s">
        <v>1265</v>
      </c>
      <c r="B762" s="39" t="s">
        <v>529</v>
      </c>
      <c r="C762" s="40" t="s">
        <v>27</v>
      </c>
      <c r="D762" s="41" t="s">
        <v>2930</v>
      </c>
      <c r="E762" s="42" t="s">
        <v>43</v>
      </c>
      <c r="F762" s="43">
        <v>254</v>
      </c>
      <c r="G762" s="44">
        <v>0.55000000000000004</v>
      </c>
      <c r="H762" s="44">
        <f t="shared" si="110"/>
        <v>0.72</v>
      </c>
      <c r="I762" s="44">
        <f t="shared" si="111"/>
        <v>182.88</v>
      </c>
      <c r="J762" s="45">
        <f t="shared" si="103"/>
        <v>1.8127388003226543E-6</v>
      </c>
    </row>
    <row r="763" spans="1:10" ht="26.1" customHeight="1" x14ac:dyDescent="0.2">
      <c r="A763" s="38" t="s">
        <v>1266</v>
      </c>
      <c r="B763" s="39" t="s">
        <v>529</v>
      </c>
      <c r="C763" s="40" t="s">
        <v>27</v>
      </c>
      <c r="D763" s="41" t="s">
        <v>2930</v>
      </c>
      <c r="E763" s="42" t="s">
        <v>43</v>
      </c>
      <c r="F763" s="43">
        <v>38</v>
      </c>
      <c r="G763" s="44">
        <v>0.55000000000000004</v>
      </c>
      <c r="H763" s="44">
        <f t="shared" si="110"/>
        <v>0.72</v>
      </c>
      <c r="I763" s="44">
        <f t="shared" si="111"/>
        <v>27.36</v>
      </c>
      <c r="J763" s="45">
        <f t="shared" si="103"/>
        <v>2.711971433553577E-7</v>
      </c>
    </row>
    <row r="764" spans="1:10" ht="26.1" customHeight="1" x14ac:dyDescent="0.2">
      <c r="A764" s="38" t="s">
        <v>1267</v>
      </c>
      <c r="B764" s="39" t="s">
        <v>915</v>
      </c>
      <c r="C764" s="40" t="s">
        <v>27</v>
      </c>
      <c r="D764" s="41" t="s">
        <v>2992</v>
      </c>
      <c r="E764" s="42" t="s">
        <v>43</v>
      </c>
      <c r="F764" s="43">
        <v>305</v>
      </c>
      <c r="G764" s="44">
        <v>0.66</v>
      </c>
      <c r="H764" s="44">
        <f t="shared" si="110"/>
        <v>0.87</v>
      </c>
      <c r="I764" s="44">
        <f t="shared" si="111"/>
        <v>265.35000000000002</v>
      </c>
      <c r="J764" s="45">
        <f t="shared" si="103"/>
        <v>2.6301959791426964E-6</v>
      </c>
    </row>
    <row r="765" spans="1:10" ht="24" customHeight="1" x14ac:dyDescent="0.2">
      <c r="A765" s="38" t="s">
        <v>1268</v>
      </c>
      <c r="B765" s="39" t="s">
        <v>917</v>
      </c>
      <c r="C765" s="40" t="s">
        <v>27</v>
      </c>
      <c r="D765" s="41" t="s">
        <v>2993</v>
      </c>
      <c r="E765" s="42" t="s">
        <v>43</v>
      </c>
      <c r="F765" s="43">
        <v>46</v>
      </c>
      <c r="G765" s="44">
        <v>0.48</v>
      </c>
      <c r="H765" s="44">
        <f t="shared" si="110"/>
        <v>0.63</v>
      </c>
      <c r="I765" s="44">
        <f t="shared" si="111"/>
        <v>28.98</v>
      </c>
      <c r="J765" s="45">
        <f t="shared" si="103"/>
        <v>2.8725486894876707E-7</v>
      </c>
    </row>
    <row r="766" spans="1:10" ht="24" customHeight="1" x14ac:dyDescent="0.2">
      <c r="A766" s="38" t="s">
        <v>1269</v>
      </c>
      <c r="B766" s="39" t="s">
        <v>919</v>
      </c>
      <c r="C766" s="40" t="s">
        <v>27</v>
      </c>
      <c r="D766" s="41" t="s">
        <v>2994</v>
      </c>
      <c r="E766" s="42" t="s">
        <v>43</v>
      </c>
      <c r="F766" s="43">
        <v>536</v>
      </c>
      <c r="G766" s="44">
        <v>0.63</v>
      </c>
      <c r="H766" s="44">
        <f t="shared" si="110"/>
        <v>0.83</v>
      </c>
      <c r="I766" s="44">
        <f t="shared" si="111"/>
        <v>444.88</v>
      </c>
      <c r="J766" s="45">
        <f t="shared" si="103"/>
        <v>4.409728988886387E-6</v>
      </c>
    </row>
    <row r="767" spans="1:10" ht="24" customHeight="1" x14ac:dyDescent="0.2">
      <c r="A767" s="38" t="s">
        <v>1270</v>
      </c>
      <c r="B767" s="39" t="s">
        <v>921</v>
      </c>
      <c r="C767" s="40" t="s">
        <v>30</v>
      </c>
      <c r="D767" s="41" t="s">
        <v>922</v>
      </c>
      <c r="E767" s="42" t="s">
        <v>43</v>
      </c>
      <c r="F767" s="43">
        <v>929</v>
      </c>
      <c r="G767" s="44">
        <v>0.3</v>
      </c>
      <c r="H767" s="44">
        <f t="shared" si="110"/>
        <v>0.39</v>
      </c>
      <c r="I767" s="44">
        <f t="shared" si="111"/>
        <v>362.31</v>
      </c>
      <c r="J767" s="45">
        <f t="shared" si="103"/>
        <v>3.5912805924371221E-6</v>
      </c>
    </row>
    <row r="768" spans="1:10" ht="39" customHeight="1" x14ac:dyDescent="0.2">
      <c r="A768" s="16" t="s">
        <v>1271</v>
      </c>
      <c r="B768" s="17" t="s">
        <v>924</v>
      </c>
      <c r="C768" s="18" t="s">
        <v>27</v>
      </c>
      <c r="D768" s="19" t="s">
        <v>2995</v>
      </c>
      <c r="E768" s="20" t="s">
        <v>224</v>
      </c>
      <c r="F768" s="21">
        <v>351</v>
      </c>
      <c r="G768" s="22">
        <v>22.62</v>
      </c>
      <c r="H768" s="22">
        <f t="shared" si="110"/>
        <v>29.7</v>
      </c>
      <c r="I768" s="22">
        <f t="shared" si="111"/>
        <v>10424.700000000001</v>
      </c>
      <c r="J768" s="23">
        <f t="shared" si="103"/>
        <v>1.033314641935891E-4</v>
      </c>
    </row>
    <row r="769" spans="1:10" ht="24" customHeight="1" x14ac:dyDescent="0.2">
      <c r="A769" s="31" t="s">
        <v>1272</v>
      </c>
      <c r="B769" s="32"/>
      <c r="C769" s="32"/>
      <c r="D769" s="33" t="s">
        <v>2996</v>
      </c>
      <c r="E769" s="32" t="s">
        <v>2816</v>
      </c>
      <c r="F769" s="34"/>
      <c r="G769" s="35"/>
      <c r="H769" s="35"/>
      <c r="I769" s="36"/>
      <c r="J769" s="37"/>
    </row>
    <row r="770" spans="1:10" ht="26.1" customHeight="1" x14ac:dyDescent="0.2">
      <c r="A770" s="16" t="s">
        <v>1273</v>
      </c>
      <c r="B770" s="17" t="s">
        <v>365</v>
      </c>
      <c r="C770" s="18" t="s">
        <v>27</v>
      </c>
      <c r="D770" s="19" t="s">
        <v>2884</v>
      </c>
      <c r="E770" s="20" t="s">
        <v>43</v>
      </c>
      <c r="F770" s="21">
        <v>8</v>
      </c>
      <c r="G770" s="22">
        <v>39.32</v>
      </c>
      <c r="H770" s="22">
        <f t="shared" ref="H770:H782" si="112">ROUND(G770 * (1 + 31.29 / 100), 2)</f>
        <v>51.62</v>
      </c>
      <c r="I770" s="22">
        <f t="shared" ref="I770:I782" si="113">ROUND(F770 * H770, 2)</f>
        <v>412.96</v>
      </c>
      <c r="J770" s="23">
        <f t="shared" si="103"/>
        <v>4.093332321638469E-6</v>
      </c>
    </row>
    <row r="771" spans="1:10" ht="26.1" customHeight="1" x14ac:dyDescent="0.2">
      <c r="A771" s="16" t="s">
        <v>1274</v>
      </c>
      <c r="B771" s="17" t="s">
        <v>477</v>
      </c>
      <c r="C771" s="18" t="s">
        <v>27</v>
      </c>
      <c r="D771" s="19" t="s">
        <v>2908</v>
      </c>
      <c r="E771" s="20" t="s">
        <v>43</v>
      </c>
      <c r="F771" s="21">
        <v>12</v>
      </c>
      <c r="G771" s="22">
        <v>97</v>
      </c>
      <c r="H771" s="22">
        <f t="shared" si="112"/>
        <v>127.35</v>
      </c>
      <c r="I771" s="22">
        <f t="shared" si="113"/>
        <v>1528.2</v>
      </c>
      <c r="J771" s="23">
        <f t="shared" si="103"/>
        <v>1.514778780978281E-5</v>
      </c>
    </row>
    <row r="772" spans="1:10" ht="26.1" customHeight="1" x14ac:dyDescent="0.2">
      <c r="A772" s="16" t="s">
        <v>1275</v>
      </c>
      <c r="B772" s="17" t="s">
        <v>1276</v>
      </c>
      <c r="C772" s="18" t="s">
        <v>27</v>
      </c>
      <c r="D772" s="19" t="s">
        <v>3029</v>
      </c>
      <c r="E772" s="20" t="s">
        <v>43</v>
      </c>
      <c r="F772" s="21">
        <v>2</v>
      </c>
      <c r="G772" s="22">
        <v>89.3</v>
      </c>
      <c r="H772" s="22">
        <f t="shared" si="112"/>
        <v>117.24</v>
      </c>
      <c r="I772" s="22">
        <f t="shared" si="113"/>
        <v>234.48</v>
      </c>
      <c r="J772" s="23">
        <f t="shared" si="103"/>
        <v>2.3242070970016182E-6</v>
      </c>
    </row>
    <row r="773" spans="1:10" ht="26.1" customHeight="1" x14ac:dyDescent="0.2">
      <c r="A773" s="16" t="s">
        <v>1277</v>
      </c>
      <c r="B773" s="17" t="s">
        <v>491</v>
      </c>
      <c r="C773" s="18" t="s">
        <v>27</v>
      </c>
      <c r="D773" s="19" t="s">
        <v>2915</v>
      </c>
      <c r="E773" s="20" t="s">
        <v>43</v>
      </c>
      <c r="F773" s="21">
        <v>2</v>
      </c>
      <c r="G773" s="22">
        <v>92.54</v>
      </c>
      <c r="H773" s="22">
        <f t="shared" si="112"/>
        <v>121.5</v>
      </c>
      <c r="I773" s="22">
        <f t="shared" si="113"/>
        <v>243</v>
      </c>
      <c r="J773" s="23">
        <f t="shared" ref="J773:J836" si="114">I773 / 100886018.42</f>
        <v>2.4086588390114008E-6</v>
      </c>
    </row>
    <row r="774" spans="1:10" ht="26.1" customHeight="1" x14ac:dyDescent="0.2">
      <c r="A774" s="16" t="s">
        <v>1278</v>
      </c>
      <c r="B774" s="17" t="s">
        <v>1279</v>
      </c>
      <c r="C774" s="18" t="s">
        <v>27</v>
      </c>
      <c r="D774" s="19" t="s">
        <v>3030</v>
      </c>
      <c r="E774" s="20" t="s">
        <v>43</v>
      </c>
      <c r="F774" s="21">
        <v>1</v>
      </c>
      <c r="G774" s="22">
        <v>102.94</v>
      </c>
      <c r="H774" s="22">
        <f t="shared" si="112"/>
        <v>135.15</v>
      </c>
      <c r="I774" s="22">
        <f t="shared" si="113"/>
        <v>135.15</v>
      </c>
      <c r="J774" s="23">
        <f t="shared" si="114"/>
        <v>1.3396306258946126E-6</v>
      </c>
    </row>
    <row r="775" spans="1:10" ht="26.1" customHeight="1" x14ac:dyDescent="0.2">
      <c r="A775" s="16" t="s">
        <v>1280</v>
      </c>
      <c r="B775" s="17" t="s">
        <v>493</v>
      </c>
      <c r="C775" s="18" t="s">
        <v>27</v>
      </c>
      <c r="D775" s="19" t="s">
        <v>2916</v>
      </c>
      <c r="E775" s="20" t="s">
        <v>43</v>
      </c>
      <c r="F775" s="21">
        <v>2</v>
      </c>
      <c r="G775" s="22">
        <v>24.57</v>
      </c>
      <c r="H775" s="22">
        <f t="shared" si="112"/>
        <v>32.26</v>
      </c>
      <c r="I775" s="22">
        <f t="shared" si="113"/>
        <v>64.52</v>
      </c>
      <c r="J775" s="23">
        <f t="shared" si="114"/>
        <v>6.3953361437454965E-7</v>
      </c>
    </row>
    <row r="776" spans="1:10" ht="26.1" customHeight="1" x14ac:dyDescent="0.2">
      <c r="A776" s="16" t="s">
        <v>1281</v>
      </c>
      <c r="B776" s="17" t="s">
        <v>497</v>
      </c>
      <c r="C776" s="18" t="s">
        <v>27</v>
      </c>
      <c r="D776" s="19" t="s">
        <v>2918</v>
      </c>
      <c r="E776" s="20" t="s">
        <v>43</v>
      </c>
      <c r="F776" s="21">
        <v>5</v>
      </c>
      <c r="G776" s="22">
        <v>33.369999999999997</v>
      </c>
      <c r="H776" s="22">
        <f t="shared" si="112"/>
        <v>43.81</v>
      </c>
      <c r="I776" s="22">
        <f t="shared" si="113"/>
        <v>219.05</v>
      </c>
      <c r="J776" s="23">
        <f t="shared" si="114"/>
        <v>2.1712622168125405E-6</v>
      </c>
    </row>
    <row r="777" spans="1:10" ht="26.1" customHeight="1" x14ac:dyDescent="0.2">
      <c r="A777" s="16" t="s">
        <v>1282</v>
      </c>
      <c r="B777" s="17" t="s">
        <v>499</v>
      </c>
      <c r="C777" s="18" t="s">
        <v>27</v>
      </c>
      <c r="D777" s="19" t="s">
        <v>2919</v>
      </c>
      <c r="E777" s="20" t="s">
        <v>43</v>
      </c>
      <c r="F777" s="21">
        <v>36</v>
      </c>
      <c r="G777" s="22">
        <v>5.07</v>
      </c>
      <c r="H777" s="22">
        <f t="shared" si="112"/>
        <v>6.66</v>
      </c>
      <c r="I777" s="22">
        <f t="shared" si="113"/>
        <v>239.76</v>
      </c>
      <c r="J777" s="23">
        <f t="shared" si="114"/>
        <v>2.3765433878245819E-6</v>
      </c>
    </row>
    <row r="778" spans="1:10" ht="26.1" customHeight="1" x14ac:dyDescent="0.2">
      <c r="A778" s="16" t="s">
        <v>1283</v>
      </c>
      <c r="B778" s="17" t="s">
        <v>501</v>
      </c>
      <c r="C778" s="18" t="s">
        <v>27</v>
      </c>
      <c r="D778" s="19" t="s">
        <v>2920</v>
      </c>
      <c r="E778" s="20" t="s">
        <v>43</v>
      </c>
      <c r="F778" s="21">
        <v>54</v>
      </c>
      <c r="G778" s="22">
        <v>5.83</v>
      </c>
      <c r="H778" s="22">
        <f t="shared" si="112"/>
        <v>7.65</v>
      </c>
      <c r="I778" s="22">
        <f t="shared" si="113"/>
        <v>413.1</v>
      </c>
      <c r="J778" s="23">
        <f t="shared" si="114"/>
        <v>4.0947200263193818E-6</v>
      </c>
    </row>
    <row r="779" spans="1:10" ht="26.1" customHeight="1" x14ac:dyDescent="0.2">
      <c r="A779" s="16" t="s">
        <v>1284</v>
      </c>
      <c r="B779" s="17" t="s">
        <v>934</v>
      </c>
      <c r="C779" s="18" t="s">
        <v>27</v>
      </c>
      <c r="D779" s="19" t="s">
        <v>3000</v>
      </c>
      <c r="E779" s="20" t="s">
        <v>43</v>
      </c>
      <c r="F779" s="21">
        <v>16</v>
      </c>
      <c r="G779" s="22">
        <v>13.91</v>
      </c>
      <c r="H779" s="22">
        <f t="shared" si="112"/>
        <v>18.260000000000002</v>
      </c>
      <c r="I779" s="22">
        <f t="shared" si="113"/>
        <v>292.16000000000003</v>
      </c>
      <c r="J779" s="23">
        <f t="shared" si="114"/>
        <v>2.8959414255373288E-6</v>
      </c>
    </row>
    <row r="780" spans="1:10" ht="26.1" customHeight="1" x14ac:dyDescent="0.2">
      <c r="A780" s="16" t="s">
        <v>1285</v>
      </c>
      <c r="B780" s="17" t="s">
        <v>936</v>
      </c>
      <c r="C780" s="18" t="s">
        <v>27</v>
      </c>
      <c r="D780" s="19" t="s">
        <v>3001</v>
      </c>
      <c r="E780" s="20" t="s">
        <v>43</v>
      </c>
      <c r="F780" s="21">
        <v>3</v>
      </c>
      <c r="G780" s="22">
        <v>24.17</v>
      </c>
      <c r="H780" s="22">
        <f t="shared" si="112"/>
        <v>31.73</v>
      </c>
      <c r="I780" s="22">
        <f t="shared" si="113"/>
        <v>95.19</v>
      </c>
      <c r="J780" s="23">
        <f t="shared" si="114"/>
        <v>9.4354006125718207E-7</v>
      </c>
    </row>
    <row r="781" spans="1:10" ht="26.1" customHeight="1" x14ac:dyDescent="0.2">
      <c r="A781" s="16" t="s">
        <v>1286</v>
      </c>
      <c r="B781" s="17" t="s">
        <v>936</v>
      </c>
      <c r="C781" s="18" t="s">
        <v>27</v>
      </c>
      <c r="D781" s="19" t="s">
        <v>3001</v>
      </c>
      <c r="E781" s="20" t="s">
        <v>43</v>
      </c>
      <c r="F781" s="21">
        <v>27</v>
      </c>
      <c r="G781" s="22">
        <v>24.17</v>
      </c>
      <c r="H781" s="22">
        <f t="shared" si="112"/>
        <v>31.73</v>
      </c>
      <c r="I781" s="22">
        <f t="shared" si="113"/>
        <v>856.71</v>
      </c>
      <c r="J781" s="23">
        <f t="shared" si="114"/>
        <v>8.4918605513146394E-6</v>
      </c>
    </row>
    <row r="782" spans="1:10" ht="26.1" customHeight="1" x14ac:dyDescent="0.2">
      <c r="A782" s="16" t="s">
        <v>1287</v>
      </c>
      <c r="B782" s="17" t="s">
        <v>461</v>
      </c>
      <c r="C782" s="18" t="s">
        <v>27</v>
      </c>
      <c r="D782" s="19" t="s">
        <v>2901</v>
      </c>
      <c r="E782" s="20" t="s">
        <v>43</v>
      </c>
      <c r="F782" s="21">
        <v>4</v>
      </c>
      <c r="G782" s="22">
        <v>6.79</v>
      </c>
      <c r="H782" s="22">
        <f t="shared" si="112"/>
        <v>8.91</v>
      </c>
      <c r="I782" s="22">
        <f t="shared" si="113"/>
        <v>35.64</v>
      </c>
      <c r="J782" s="23">
        <f t="shared" si="114"/>
        <v>3.5326996305500543E-7</v>
      </c>
    </row>
    <row r="783" spans="1:10" ht="24" customHeight="1" x14ac:dyDescent="0.2">
      <c r="A783" s="31" t="s">
        <v>1288</v>
      </c>
      <c r="B783" s="32"/>
      <c r="C783" s="32"/>
      <c r="D783" s="33" t="s">
        <v>3002</v>
      </c>
      <c r="E783" s="32" t="s">
        <v>2816</v>
      </c>
      <c r="F783" s="34"/>
      <c r="G783" s="35"/>
      <c r="H783" s="35"/>
      <c r="I783" s="36"/>
      <c r="J783" s="37"/>
    </row>
    <row r="784" spans="1:10" ht="26.1" customHeight="1" x14ac:dyDescent="0.2">
      <c r="A784" s="16" t="s">
        <v>1289</v>
      </c>
      <c r="B784" s="17" t="s">
        <v>940</v>
      </c>
      <c r="C784" s="18" t="s">
        <v>27</v>
      </c>
      <c r="D784" s="19" t="s">
        <v>3003</v>
      </c>
      <c r="E784" s="20" t="s">
        <v>43</v>
      </c>
      <c r="F784" s="21">
        <v>68</v>
      </c>
      <c r="G784" s="22">
        <v>70.430000000000007</v>
      </c>
      <c r="H784" s="22">
        <f>ROUND(G784 * (1 + 31.29 / 100), 2)</f>
        <v>92.47</v>
      </c>
      <c r="I784" s="22">
        <f>ROUND(F784 * H784, 2)</f>
        <v>6287.96</v>
      </c>
      <c r="J784" s="23">
        <f t="shared" si="114"/>
        <v>6.2327368038477896E-5</v>
      </c>
    </row>
    <row r="785" spans="1:10" ht="24" customHeight="1" x14ac:dyDescent="0.2">
      <c r="A785" s="16" t="s">
        <v>1290</v>
      </c>
      <c r="B785" s="17" t="s">
        <v>629</v>
      </c>
      <c r="C785" s="18" t="s">
        <v>27</v>
      </c>
      <c r="D785" s="19" t="s">
        <v>2948</v>
      </c>
      <c r="E785" s="20" t="s">
        <v>43</v>
      </c>
      <c r="F785" s="21">
        <v>1</v>
      </c>
      <c r="G785" s="22">
        <v>3.49</v>
      </c>
      <c r="H785" s="22">
        <f>ROUND(G785 * (1 + 31.29 / 100), 2)</f>
        <v>4.58</v>
      </c>
      <c r="I785" s="22">
        <f>ROUND(F785 * H785, 2)</f>
        <v>4.58</v>
      </c>
      <c r="J785" s="23">
        <f t="shared" si="114"/>
        <v>4.5397767418404182E-8</v>
      </c>
    </row>
    <row r="786" spans="1:10" ht="24" customHeight="1" x14ac:dyDescent="0.2">
      <c r="A786" s="31" t="s">
        <v>1291</v>
      </c>
      <c r="B786" s="32"/>
      <c r="C786" s="32"/>
      <c r="D786" s="33" t="s">
        <v>3006</v>
      </c>
      <c r="E786" s="32" t="s">
        <v>2816</v>
      </c>
      <c r="F786" s="34"/>
      <c r="G786" s="35"/>
      <c r="H786" s="35"/>
      <c r="I786" s="36"/>
      <c r="J786" s="37"/>
    </row>
    <row r="787" spans="1:10" ht="26.1" customHeight="1" x14ac:dyDescent="0.2">
      <c r="A787" s="16" t="s">
        <v>1292</v>
      </c>
      <c r="B787" s="17" t="s">
        <v>948</v>
      </c>
      <c r="C787" s="18" t="s">
        <v>27</v>
      </c>
      <c r="D787" s="19" t="s">
        <v>3007</v>
      </c>
      <c r="E787" s="20" t="s">
        <v>224</v>
      </c>
      <c r="F787" s="21">
        <v>7886.05</v>
      </c>
      <c r="G787" s="22">
        <v>12.42</v>
      </c>
      <c r="H787" s="22">
        <f>ROUND(G787 * (1 + 31.29 / 100), 2)</f>
        <v>16.309999999999999</v>
      </c>
      <c r="I787" s="22">
        <f>ROUND(F787 * H787, 2)</f>
        <v>128621.48</v>
      </c>
      <c r="J787" s="23">
        <f t="shared" si="114"/>
        <v>1.2749187847272761E-3</v>
      </c>
    </row>
    <row r="788" spans="1:10" ht="26.1" customHeight="1" x14ac:dyDescent="0.2">
      <c r="A788" s="16" t="s">
        <v>1293</v>
      </c>
      <c r="B788" s="17" t="s">
        <v>950</v>
      </c>
      <c r="C788" s="18" t="s">
        <v>95</v>
      </c>
      <c r="D788" s="19" t="s">
        <v>3008</v>
      </c>
      <c r="E788" s="20" t="s">
        <v>224</v>
      </c>
      <c r="F788" s="21">
        <v>52.6</v>
      </c>
      <c r="G788" s="22">
        <v>8.32</v>
      </c>
      <c r="H788" s="22">
        <f>ROUND(G788 * (1 + 31.29 / 100), 2)</f>
        <v>10.92</v>
      </c>
      <c r="I788" s="22">
        <f>ROUND(F788 * H788, 2)</f>
        <v>574.39</v>
      </c>
      <c r="J788" s="23">
        <f t="shared" si="114"/>
        <v>5.6934549404928328E-6</v>
      </c>
    </row>
    <row r="789" spans="1:10" ht="24" customHeight="1" x14ac:dyDescent="0.2">
      <c r="A789" s="31" t="s">
        <v>1294</v>
      </c>
      <c r="B789" s="32"/>
      <c r="C789" s="32"/>
      <c r="D789" s="33" t="s">
        <v>3009</v>
      </c>
      <c r="E789" s="32" t="s">
        <v>2816</v>
      </c>
      <c r="F789" s="34"/>
      <c r="G789" s="35"/>
      <c r="H789" s="35"/>
      <c r="I789" s="36"/>
      <c r="J789" s="37"/>
    </row>
    <row r="790" spans="1:10" ht="24" customHeight="1" x14ac:dyDescent="0.2">
      <c r="A790" s="16" t="s">
        <v>1295</v>
      </c>
      <c r="B790" s="17" t="s">
        <v>953</v>
      </c>
      <c r="C790" s="18" t="s">
        <v>27</v>
      </c>
      <c r="D790" s="19" t="s">
        <v>3010</v>
      </c>
      <c r="E790" s="20" t="s">
        <v>43</v>
      </c>
      <c r="F790" s="21">
        <v>6</v>
      </c>
      <c r="G790" s="22">
        <v>14.59</v>
      </c>
      <c r="H790" s="22">
        <f>ROUND(G790 * (1 + 31.29 / 100), 2)</f>
        <v>19.16</v>
      </c>
      <c r="I790" s="22">
        <f>ROUND(F790 * H790, 2)</f>
        <v>114.96</v>
      </c>
      <c r="J790" s="23">
        <f t="shared" si="114"/>
        <v>1.1395037865545292E-6</v>
      </c>
    </row>
    <row r="791" spans="1:10" ht="24" customHeight="1" x14ac:dyDescent="0.2">
      <c r="A791" s="31" t="s">
        <v>1296</v>
      </c>
      <c r="B791" s="32"/>
      <c r="C791" s="32"/>
      <c r="D791" s="33" t="s">
        <v>3011</v>
      </c>
      <c r="E791" s="32" t="s">
        <v>2816</v>
      </c>
      <c r="F791" s="34"/>
      <c r="G791" s="35"/>
      <c r="H791" s="35"/>
      <c r="I791" s="36"/>
      <c r="J791" s="37"/>
    </row>
    <row r="792" spans="1:10" ht="39" customHeight="1" x14ac:dyDescent="0.2">
      <c r="A792" s="16" t="s">
        <v>1297</v>
      </c>
      <c r="B792" s="17" t="s">
        <v>448</v>
      </c>
      <c r="C792" s="18" t="s">
        <v>30</v>
      </c>
      <c r="D792" s="19" t="s">
        <v>449</v>
      </c>
      <c r="E792" s="20" t="s">
        <v>224</v>
      </c>
      <c r="F792" s="21">
        <v>75.900000000000006</v>
      </c>
      <c r="G792" s="22">
        <v>8.82</v>
      </c>
      <c r="H792" s="22">
        <f t="shared" ref="H792:H799" si="115">ROUND(G792 * (1 + 31.29 / 100), 2)</f>
        <v>11.58</v>
      </c>
      <c r="I792" s="22">
        <f t="shared" ref="I792:I799" si="116">ROUND(F792 * H792, 2)</f>
        <v>878.92</v>
      </c>
      <c r="J792" s="23">
        <f t="shared" si="114"/>
        <v>8.7120099867650217E-6</v>
      </c>
    </row>
    <row r="793" spans="1:10" ht="39" customHeight="1" x14ac:dyDescent="0.2">
      <c r="A793" s="16" t="s">
        <v>1298</v>
      </c>
      <c r="B793" s="17" t="s">
        <v>546</v>
      </c>
      <c r="C793" s="18" t="s">
        <v>30</v>
      </c>
      <c r="D793" s="19" t="s">
        <v>547</v>
      </c>
      <c r="E793" s="20" t="s">
        <v>224</v>
      </c>
      <c r="F793" s="21">
        <v>3.1</v>
      </c>
      <c r="G793" s="22">
        <v>12.24</v>
      </c>
      <c r="H793" s="22">
        <f t="shared" si="115"/>
        <v>16.07</v>
      </c>
      <c r="I793" s="22">
        <f t="shared" si="116"/>
        <v>49.82</v>
      </c>
      <c r="J793" s="23">
        <f t="shared" si="114"/>
        <v>4.9382462287879827E-7</v>
      </c>
    </row>
    <row r="794" spans="1:10" ht="39" customHeight="1" x14ac:dyDescent="0.2">
      <c r="A794" s="16" t="s">
        <v>1299</v>
      </c>
      <c r="B794" s="17" t="s">
        <v>961</v>
      </c>
      <c r="C794" s="18" t="s">
        <v>30</v>
      </c>
      <c r="D794" s="19" t="s">
        <v>962</v>
      </c>
      <c r="E794" s="20" t="s">
        <v>224</v>
      </c>
      <c r="F794" s="21">
        <v>213.25</v>
      </c>
      <c r="G794" s="22">
        <v>13.24</v>
      </c>
      <c r="H794" s="22">
        <f t="shared" si="115"/>
        <v>17.38</v>
      </c>
      <c r="I794" s="22">
        <f t="shared" si="116"/>
        <v>3706.29</v>
      </c>
      <c r="J794" s="23">
        <f t="shared" si="114"/>
        <v>3.6737399870121665E-5</v>
      </c>
    </row>
    <row r="795" spans="1:10" ht="39" customHeight="1" x14ac:dyDescent="0.2">
      <c r="A795" s="16" t="s">
        <v>1300</v>
      </c>
      <c r="B795" s="17" t="s">
        <v>964</v>
      </c>
      <c r="C795" s="18" t="s">
        <v>30</v>
      </c>
      <c r="D795" s="19" t="s">
        <v>965</v>
      </c>
      <c r="E795" s="20" t="s">
        <v>224</v>
      </c>
      <c r="F795" s="21">
        <v>32.9</v>
      </c>
      <c r="G795" s="22">
        <v>17.059999999999999</v>
      </c>
      <c r="H795" s="22">
        <f t="shared" si="115"/>
        <v>22.4</v>
      </c>
      <c r="I795" s="22">
        <f t="shared" si="116"/>
        <v>736.96</v>
      </c>
      <c r="J795" s="23">
        <f t="shared" si="114"/>
        <v>7.3048774403203373E-6</v>
      </c>
    </row>
    <row r="796" spans="1:10" ht="39" customHeight="1" x14ac:dyDescent="0.2">
      <c r="A796" s="16" t="s">
        <v>1301</v>
      </c>
      <c r="B796" s="17" t="s">
        <v>552</v>
      </c>
      <c r="C796" s="18" t="s">
        <v>30</v>
      </c>
      <c r="D796" s="19" t="s">
        <v>553</v>
      </c>
      <c r="E796" s="20" t="s">
        <v>224</v>
      </c>
      <c r="F796" s="21">
        <v>0.35</v>
      </c>
      <c r="G796" s="22">
        <v>17.86</v>
      </c>
      <c r="H796" s="22">
        <f t="shared" si="115"/>
        <v>23.45</v>
      </c>
      <c r="I796" s="22">
        <f t="shared" si="116"/>
        <v>8.2100000000000009</v>
      </c>
      <c r="J796" s="23">
        <f t="shared" si="114"/>
        <v>8.1378967359191776E-8</v>
      </c>
    </row>
    <row r="797" spans="1:10" ht="26.1" customHeight="1" x14ac:dyDescent="0.2">
      <c r="A797" s="38" t="s">
        <v>1302</v>
      </c>
      <c r="B797" s="39" t="s">
        <v>558</v>
      </c>
      <c r="C797" s="40" t="s">
        <v>30</v>
      </c>
      <c r="D797" s="41" t="s">
        <v>559</v>
      </c>
      <c r="E797" s="42" t="s">
        <v>43</v>
      </c>
      <c r="F797" s="43">
        <v>254</v>
      </c>
      <c r="G797" s="44">
        <v>1.78</v>
      </c>
      <c r="H797" s="44">
        <f t="shared" si="115"/>
        <v>2.34</v>
      </c>
      <c r="I797" s="44">
        <f t="shared" si="116"/>
        <v>594.36</v>
      </c>
      <c r="J797" s="45">
        <f t="shared" si="114"/>
        <v>5.8914011010486262E-6</v>
      </c>
    </row>
    <row r="798" spans="1:10" ht="26.1" customHeight="1" x14ac:dyDescent="0.2">
      <c r="A798" s="38" t="s">
        <v>1303</v>
      </c>
      <c r="B798" s="39" t="s">
        <v>968</v>
      </c>
      <c r="C798" s="40" t="s">
        <v>30</v>
      </c>
      <c r="D798" s="41" t="s">
        <v>969</v>
      </c>
      <c r="E798" s="42" t="s">
        <v>43</v>
      </c>
      <c r="F798" s="43">
        <v>37</v>
      </c>
      <c r="G798" s="44">
        <v>1.91</v>
      </c>
      <c r="H798" s="44">
        <f t="shared" si="115"/>
        <v>2.5099999999999998</v>
      </c>
      <c r="I798" s="44">
        <f t="shared" si="116"/>
        <v>92.87</v>
      </c>
      <c r="J798" s="45">
        <f t="shared" si="114"/>
        <v>9.2054381225921317E-7</v>
      </c>
    </row>
    <row r="799" spans="1:10" ht="26.1" customHeight="1" x14ac:dyDescent="0.2">
      <c r="A799" s="38" t="s">
        <v>1304</v>
      </c>
      <c r="B799" s="39" t="s">
        <v>561</v>
      </c>
      <c r="C799" s="40" t="s">
        <v>30</v>
      </c>
      <c r="D799" s="41" t="s">
        <v>562</v>
      </c>
      <c r="E799" s="42" t="s">
        <v>43</v>
      </c>
      <c r="F799" s="43">
        <v>1</v>
      </c>
      <c r="G799" s="44">
        <v>3.4</v>
      </c>
      <c r="H799" s="44">
        <f t="shared" si="115"/>
        <v>4.46</v>
      </c>
      <c r="I799" s="44">
        <f t="shared" si="116"/>
        <v>4.46</v>
      </c>
      <c r="J799" s="45">
        <f t="shared" si="114"/>
        <v>4.4208306263336819E-8</v>
      </c>
    </row>
    <row r="800" spans="1:10" ht="24" customHeight="1" x14ac:dyDescent="0.2">
      <c r="A800" s="31" t="s">
        <v>1305</v>
      </c>
      <c r="B800" s="32"/>
      <c r="C800" s="32"/>
      <c r="D800" s="33" t="s">
        <v>3031</v>
      </c>
      <c r="E800" s="32" t="s">
        <v>2816</v>
      </c>
      <c r="F800" s="34"/>
      <c r="G800" s="35"/>
      <c r="H800" s="35"/>
      <c r="I800" s="36"/>
      <c r="J800" s="37"/>
    </row>
    <row r="801" spans="1:10" ht="24" customHeight="1" x14ac:dyDescent="0.2">
      <c r="A801" s="31" t="s">
        <v>1306</v>
      </c>
      <c r="B801" s="32"/>
      <c r="C801" s="32"/>
      <c r="D801" s="33" t="s">
        <v>2975</v>
      </c>
      <c r="E801" s="32" t="s">
        <v>2816</v>
      </c>
      <c r="F801" s="34"/>
      <c r="G801" s="35"/>
      <c r="H801" s="35"/>
      <c r="I801" s="36"/>
      <c r="J801" s="37"/>
    </row>
    <row r="802" spans="1:10" ht="26.1" customHeight="1" x14ac:dyDescent="0.2">
      <c r="A802" s="16" t="s">
        <v>1307</v>
      </c>
      <c r="B802" s="17" t="s">
        <v>1063</v>
      </c>
      <c r="C802" s="18" t="s">
        <v>27</v>
      </c>
      <c r="D802" s="19" t="s">
        <v>3019</v>
      </c>
      <c r="E802" s="20" t="s">
        <v>43</v>
      </c>
      <c r="F802" s="21">
        <v>1</v>
      </c>
      <c r="G802" s="22">
        <v>1290.4100000000001</v>
      </c>
      <c r="H802" s="22">
        <f>ROUND(G802 * (1 + 31.29 / 100), 2)</f>
        <v>1694.18</v>
      </c>
      <c r="I802" s="22">
        <f>ROUND(F802 * H802, 2)</f>
        <v>1694.18</v>
      </c>
      <c r="J802" s="23">
        <f t="shared" si="114"/>
        <v>1.6793010830766812E-5</v>
      </c>
    </row>
    <row r="803" spans="1:10" ht="24" customHeight="1" x14ac:dyDescent="0.2">
      <c r="A803" s="31" t="s">
        <v>1308</v>
      </c>
      <c r="B803" s="32"/>
      <c r="C803" s="32"/>
      <c r="D803" s="33" t="s">
        <v>2977</v>
      </c>
      <c r="E803" s="32" t="s">
        <v>2816</v>
      </c>
      <c r="F803" s="34"/>
      <c r="G803" s="35"/>
      <c r="H803" s="35"/>
      <c r="I803" s="36"/>
      <c r="J803" s="37"/>
    </row>
    <row r="804" spans="1:10" ht="26.1" customHeight="1" x14ac:dyDescent="0.2">
      <c r="A804" s="16" t="s">
        <v>1309</v>
      </c>
      <c r="B804" s="17" t="s">
        <v>849</v>
      </c>
      <c r="C804" s="18" t="s">
        <v>27</v>
      </c>
      <c r="D804" s="19" t="s">
        <v>2978</v>
      </c>
      <c r="E804" s="20" t="s">
        <v>43</v>
      </c>
      <c r="F804" s="21">
        <v>1</v>
      </c>
      <c r="G804" s="22">
        <v>6.64</v>
      </c>
      <c r="H804" s="22">
        <f>ROUND(G804 * (1 + 31.29 / 100), 2)</f>
        <v>8.7200000000000006</v>
      </c>
      <c r="I804" s="22">
        <f>ROUND(F804 * H804, 2)</f>
        <v>8.7200000000000006</v>
      </c>
      <c r="J804" s="23">
        <f t="shared" si="114"/>
        <v>8.6434177268228056E-8</v>
      </c>
    </row>
    <row r="805" spans="1:10" ht="26.1" customHeight="1" x14ac:dyDescent="0.2">
      <c r="A805" s="16" t="s">
        <v>1310</v>
      </c>
      <c r="B805" s="17" t="s">
        <v>851</v>
      </c>
      <c r="C805" s="18" t="s">
        <v>30</v>
      </c>
      <c r="D805" s="19" t="s">
        <v>852</v>
      </c>
      <c r="E805" s="20" t="s">
        <v>43</v>
      </c>
      <c r="F805" s="21">
        <v>1</v>
      </c>
      <c r="G805" s="22">
        <v>983.47</v>
      </c>
      <c r="H805" s="22">
        <f>ROUND(G805 * (1 + 31.29 / 100), 2)</f>
        <v>1291.2</v>
      </c>
      <c r="I805" s="22">
        <f>ROUND(F805 * H805, 2)</f>
        <v>1291.2</v>
      </c>
      <c r="J805" s="23">
        <f t="shared" si="114"/>
        <v>1.2798602028524777E-5</v>
      </c>
    </row>
    <row r="806" spans="1:10" ht="24" customHeight="1" x14ac:dyDescent="0.2">
      <c r="A806" s="16" t="s">
        <v>1311</v>
      </c>
      <c r="B806" s="17" t="s">
        <v>854</v>
      </c>
      <c r="C806" s="18" t="s">
        <v>95</v>
      </c>
      <c r="D806" s="19" t="s">
        <v>855</v>
      </c>
      <c r="E806" s="20" t="s">
        <v>43</v>
      </c>
      <c r="F806" s="21">
        <v>82</v>
      </c>
      <c r="G806" s="22">
        <v>20.07</v>
      </c>
      <c r="H806" s="22">
        <f>ROUND(G806 * (1 + 31.29 / 100), 2)</f>
        <v>26.35</v>
      </c>
      <c r="I806" s="22">
        <f>ROUND(F806 * H806, 2)</f>
        <v>2160.6999999999998</v>
      </c>
      <c r="J806" s="23">
        <f t="shared" si="114"/>
        <v>2.1417239314617011E-5</v>
      </c>
    </row>
    <row r="807" spans="1:10" ht="24" customHeight="1" x14ac:dyDescent="0.2">
      <c r="A807" s="31" t="s">
        <v>1312</v>
      </c>
      <c r="B807" s="32"/>
      <c r="C807" s="32"/>
      <c r="D807" s="33" t="s">
        <v>2979</v>
      </c>
      <c r="E807" s="32" t="s">
        <v>2816</v>
      </c>
      <c r="F807" s="34"/>
      <c r="G807" s="35"/>
      <c r="H807" s="35"/>
      <c r="I807" s="36"/>
      <c r="J807" s="37"/>
    </row>
    <row r="808" spans="1:10" ht="51.95" customHeight="1" x14ac:dyDescent="0.2">
      <c r="A808" s="38" t="s">
        <v>1313</v>
      </c>
      <c r="B808" s="39" t="s">
        <v>858</v>
      </c>
      <c r="C808" s="40" t="s">
        <v>27</v>
      </c>
      <c r="D808" s="41" t="s">
        <v>2980</v>
      </c>
      <c r="E808" s="42" t="s">
        <v>43</v>
      </c>
      <c r="F808" s="43">
        <v>2</v>
      </c>
      <c r="G808" s="44">
        <v>105.31</v>
      </c>
      <c r="H808" s="44">
        <f>ROUND(G808 * (1 + 31.29 / 100), 2)</f>
        <v>138.26</v>
      </c>
      <c r="I808" s="44">
        <f>ROUND(F808 * H808, 2)</f>
        <v>276.52</v>
      </c>
      <c r="J808" s="45">
        <f t="shared" si="114"/>
        <v>2.7409149883268828E-6</v>
      </c>
    </row>
    <row r="809" spans="1:10" ht="24" customHeight="1" x14ac:dyDescent="0.2">
      <c r="A809" s="16" t="s">
        <v>1314</v>
      </c>
      <c r="B809" s="17" t="s">
        <v>860</v>
      </c>
      <c r="C809" s="18" t="s">
        <v>27</v>
      </c>
      <c r="D809" s="19" t="s">
        <v>2981</v>
      </c>
      <c r="E809" s="20" t="s">
        <v>43</v>
      </c>
      <c r="F809" s="21">
        <v>1</v>
      </c>
      <c r="G809" s="22">
        <v>1053.06</v>
      </c>
      <c r="H809" s="22">
        <f>ROUND(G809 * (1 + 31.29 / 100), 2)</f>
        <v>1382.56</v>
      </c>
      <c r="I809" s="22">
        <f>ROUND(F809 * H809, 2)</f>
        <v>1382.56</v>
      </c>
      <c r="J809" s="23">
        <f t="shared" si="114"/>
        <v>1.3704178454582725E-5</v>
      </c>
    </row>
    <row r="810" spans="1:10" ht="26.1" customHeight="1" x14ac:dyDescent="0.2">
      <c r="A810" s="38" t="s">
        <v>1315</v>
      </c>
      <c r="B810" s="39" t="s">
        <v>862</v>
      </c>
      <c r="C810" s="40" t="s">
        <v>27</v>
      </c>
      <c r="D810" s="41" t="s">
        <v>2982</v>
      </c>
      <c r="E810" s="42" t="s">
        <v>43</v>
      </c>
      <c r="F810" s="43">
        <v>1</v>
      </c>
      <c r="G810" s="44">
        <v>153.83000000000001</v>
      </c>
      <c r="H810" s="44">
        <f>ROUND(G810 * (1 + 31.29 / 100), 2)</f>
        <v>201.96</v>
      </c>
      <c r="I810" s="44">
        <f>ROUND(F810 * H810, 2)</f>
        <v>201.96</v>
      </c>
      <c r="J810" s="45">
        <f t="shared" si="114"/>
        <v>2.0018631239783641E-6</v>
      </c>
    </row>
    <row r="811" spans="1:10" ht="24" customHeight="1" x14ac:dyDescent="0.2">
      <c r="A811" s="31" t="s">
        <v>1316</v>
      </c>
      <c r="B811" s="32"/>
      <c r="C811" s="32"/>
      <c r="D811" s="33" t="s">
        <v>2983</v>
      </c>
      <c r="E811" s="32" t="s">
        <v>2816</v>
      </c>
      <c r="F811" s="34"/>
      <c r="G811" s="35"/>
      <c r="H811" s="35"/>
      <c r="I811" s="36"/>
      <c r="J811" s="37"/>
    </row>
    <row r="812" spans="1:10" ht="26.1" customHeight="1" x14ac:dyDescent="0.2">
      <c r="A812" s="16" t="s">
        <v>1317</v>
      </c>
      <c r="B812" s="17" t="s">
        <v>1235</v>
      </c>
      <c r="C812" s="18" t="s">
        <v>30</v>
      </c>
      <c r="D812" s="19" t="s">
        <v>1236</v>
      </c>
      <c r="E812" s="20" t="s">
        <v>43</v>
      </c>
      <c r="F812" s="21">
        <v>1</v>
      </c>
      <c r="G812" s="22">
        <v>1091.8699999999999</v>
      </c>
      <c r="H812" s="22">
        <f t="shared" ref="H812:H817" si="117">ROUND(G812 * (1 + 31.29 / 100), 2)</f>
        <v>1433.52</v>
      </c>
      <c r="I812" s="22">
        <f t="shared" ref="I812:I817" si="118">ROUND(F812 * H812, 2)</f>
        <v>1433.52</v>
      </c>
      <c r="J812" s="23">
        <f t="shared" si="114"/>
        <v>1.4209302958434663E-5</v>
      </c>
    </row>
    <row r="813" spans="1:10" ht="24" customHeight="1" x14ac:dyDescent="0.2">
      <c r="A813" s="16" t="s">
        <v>1318</v>
      </c>
      <c r="B813" s="17" t="s">
        <v>875</v>
      </c>
      <c r="C813" s="18" t="s">
        <v>95</v>
      </c>
      <c r="D813" s="19" t="s">
        <v>876</v>
      </c>
      <c r="E813" s="20" t="s">
        <v>43</v>
      </c>
      <c r="F813" s="21">
        <v>1</v>
      </c>
      <c r="G813" s="22">
        <v>91.29</v>
      </c>
      <c r="H813" s="22">
        <f t="shared" si="117"/>
        <v>119.85</v>
      </c>
      <c r="I813" s="22">
        <f t="shared" si="118"/>
        <v>119.85</v>
      </c>
      <c r="J813" s="23">
        <f t="shared" si="114"/>
        <v>1.1879743286235242E-6</v>
      </c>
    </row>
    <row r="814" spans="1:10" ht="24" customHeight="1" x14ac:dyDescent="0.2">
      <c r="A814" s="38" t="s">
        <v>1319</v>
      </c>
      <c r="B814" s="39" t="s">
        <v>868</v>
      </c>
      <c r="C814" s="40" t="s">
        <v>27</v>
      </c>
      <c r="D814" s="41" t="s">
        <v>2985</v>
      </c>
      <c r="E814" s="42" t="s">
        <v>43</v>
      </c>
      <c r="F814" s="43">
        <v>1</v>
      </c>
      <c r="G814" s="44">
        <v>3.8</v>
      </c>
      <c r="H814" s="44">
        <f t="shared" si="117"/>
        <v>4.99</v>
      </c>
      <c r="I814" s="44">
        <f t="shared" si="118"/>
        <v>4.99</v>
      </c>
      <c r="J814" s="45">
        <f t="shared" si="114"/>
        <v>4.9461759698217658E-8</v>
      </c>
    </row>
    <row r="815" spans="1:10" ht="26.1" customHeight="1" x14ac:dyDescent="0.2">
      <c r="A815" s="16" t="s">
        <v>1320</v>
      </c>
      <c r="B815" s="17" t="s">
        <v>878</v>
      </c>
      <c r="C815" s="18" t="s">
        <v>27</v>
      </c>
      <c r="D815" s="19" t="s">
        <v>2988</v>
      </c>
      <c r="E815" s="20" t="s">
        <v>43</v>
      </c>
      <c r="F815" s="21">
        <v>1</v>
      </c>
      <c r="G815" s="22">
        <v>347.38</v>
      </c>
      <c r="H815" s="22">
        <f t="shared" si="117"/>
        <v>456.08</v>
      </c>
      <c r="I815" s="22">
        <f t="shared" si="118"/>
        <v>456.08</v>
      </c>
      <c r="J815" s="23">
        <f t="shared" si="114"/>
        <v>4.5207453633593403E-6</v>
      </c>
    </row>
    <row r="816" spans="1:10" ht="24" customHeight="1" x14ac:dyDescent="0.2">
      <c r="A816" s="16" t="s">
        <v>1321</v>
      </c>
      <c r="B816" s="17" t="s">
        <v>870</v>
      </c>
      <c r="C816" s="18" t="s">
        <v>27</v>
      </c>
      <c r="D816" s="19" t="s">
        <v>2986</v>
      </c>
      <c r="E816" s="20" t="s">
        <v>43</v>
      </c>
      <c r="F816" s="21">
        <v>1</v>
      </c>
      <c r="G816" s="22">
        <v>29.86</v>
      </c>
      <c r="H816" s="22">
        <f t="shared" si="117"/>
        <v>39.200000000000003</v>
      </c>
      <c r="I816" s="22">
        <f t="shared" si="118"/>
        <v>39.200000000000003</v>
      </c>
      <c r="J816" s="23">
        <f t="shared" si="114"/>
        <v>3.8855731065533713E-7</v>
      </c>
    </row>
    <row r="817" spans="1:10" ht="24" customHeight="1" x14ac:dyDescent="0.2">
      <c r="A817" s="16" t="s">
        <v>1322</v>
      </c>
      <c r="B817" s="17" t="s">
        <v>870</v>
      </c>
      <c r="C817" s="18" t="s">
        <v>27</v>
      </c>
      <c r="D817" s="19" t="s">
        <v>2986</v>
      </c>
      <c r="E817" s="20" t="s">
        <v>43</v>
      </c>
      <c r="F817" s="21">
        <v>1</v>
      </c>
      <c r="G817" s="22">
        <v>29.86</v>
      </c>
      <c r="H817" s="22">
        <f t="shared" si="117"/>
        <v>39.200000000000003</v>
      </c>
      <c r="I817" s="22">
        <f t="shared" si="118"/>
        <v>39.200000000000003</v>
      </c>
      <c r="J817" s="23">
        <f t="shared" si="114"/>
        <v>3.8855731065533713E-7</v>
      </c>
    </row>
    <row r="818" spans="1:10" ht="24" customHeight="1" x14ac:dyDescent="0.2">
      <c r="A818" s="31" t="s">
        <v>1323</v>
      </c>
      <c r="B818" s="32"/>
      <c r="C818" s="32"/>
      <c r="D818" s="33" t="s">
        <v>2989</v>
      </c>
      <c r="E818" s="32" t="s">
        <v>2816</v>
      </c>
      <c r="F818" s="34"/>
      <c r="G818" s="35"/>
      <c r="H818" s="35"/>
      <c r="I818" s="36"/>
      <c r="J818" s="37"/>
    </row>
    <row r="819" spans="1:10" ht="26.1" customHeight="1" x14ac:dyDescent="0.2">
      <c r="A819" s="16" t="s">
        <v>1324</v>
      </c>
      <c r="B819" s="17" t="s">
        <v>508</v>
      </c>
      <c r="C819" s="18" t="s">
        <v>27</v>
      </c>
      <c r="D819" s="19" t="s">
        <v>2924</v>
      </c>
      <c r="E819" s="20" t="s">
        <v>43</v>
      </c>
      <c r="F819" s="21">
        <v>7</v>
      </c>
      <c r="G819" s="22">
        <v>59.12</v>
      </c>
      <c r="H819" s="22">
        <f>ROUND(G819 * (1 + 31.29 / 100), 2)</f>
        <v>77.62</v>
      </c>
      <c r="I819" s="22">
        <f>ROUND(F819 * H819, 2)</f>
        <v>543.34</v>
      </c>
      <c r="J819" s="23">
        <f t="shared" si="114"/>
        <v>5.3856818666191549E-6</v>
      </c>
    </row>
    <row r="820" spans="1:10" ht="26.1" customHeight="1" x14ac:dyDescent="0.2">
      <c r="A820" s="16" t="s">
        <v>1325</v>
      </c>
      <c r="B820" s="17" t="s">
        <v>461</v>
      </c>
      <c r="C820" s="18" t="s">
        <v>27</v>
      </c>
      <c r="D820" s="19" t="s">
        <v>2901</v>
      </c>
      <c r="E820" s="20" t="s">
        <v>43</v>
      </c>
      <c r="F820" s="21">
        <v>4</v>
      </c>
      <c r="G820" s="22">
        <v>6.79</v>
      </c>
      <c r="H820" s="22">
        <f>ROUND(G820 * (1 + 31.29 / 100), 2)</f>
        <v>8.91</v>
      </c>
      <c r="I820" s="22">
        <f>ROUND(F820 * H820, 2)</f>
        <v>35.64</v>
      </c>
      <c r="J820" s="23">
        <f t="shared" si="114"/>
        <v>3.5326996305500543E-7</v>
      </c>
    </row>
    <row r="821" spans="1:10" ht="26.1" customHeight="1" x14ac:dyDescent="0.2">
      <c r="A821" s="16" t="s">
        <v>1326</v>
      </c>
      <c r="B821" s="17" t="s">
        <v>463</v>
      </c>
      <c r="C821" s="18" t="s">
        <v>27</v>
      </c>
      <c r="D821" s="19" t="s">
        <v>2902</v>
      </c>
      <c r="E821" s="20" t="s">
        <v>43</v>
      </c>
      <c r="F821" s="21">
        <v>3</v>
      </c>
      <c r="G821" s="22">
        <v>22.5</v>
      </c>
      <c r="H821" s="22">
        <f>ROUND(G821 * (1 + 31.29 / 100), 2)</f>
        <v>29.54</v>
      </c>
      <c r="I821" s="22">
        <f>ROUND(F821 * H821, 2)</f>
        <v>88.62</v>
      </c>
      <c r="J821" s="23">
        <f t="shared" si="114"/>
        <v>8.784170630172442E-7</v>
      </c>
    </row>
    <row r="822" spans="1:10" ht="26.1" customHeight="1" x14ac:dyDescent="0.2">
      <c r="A822" s="16" t="s">
        <v>1327</v>
      </c>
      <c r="B822" s="17" t="s">
        <v>469</v>
      </c>
      <c r="C822" s="18" t="s">
        <v>27</v>
      </c>
      <c r="D822" s="19" t="s">
        <v>2905</v>
      </c>
      <c r="E822" s="20" t="s">
        <v>43</v>
      </c>
      <c r="F822" s="21">
        <v>15</v>
      </c>
      <c r="G822" s="22">
        <v>5.07</v>
      </c>
      <c r="H822" s="22">
        <f>ROUND(G822 * (1 + 31.29 / 100), 2)</f>
        <v>6.66</v>
      </c>
      <c r="I822" s="22">
        <f>ROUND(F822 * H822, 2)</f>
        <v>99.9</v>
      </c>
      <c r="J822" s="23">
        <f t="shared" si="114"/>
        <v>9.9022641159357596E-7</v>
      </c>
    </row>
    <row r="823" spans="1:10" ht="26.1" customHeight="1" x14ac:dyDescent="0.2">
      <c r="A823" s="16" t="s">
        <v>1328</v>
      </c>
      <c r="B823" s="17" t="s">
        <v>510</v>
      </c>
      <c r="C823" s="18" t="s">
        <v>27</v>
      </c>
      <c r="D823" s="19" t="s">
        <v>2925</v>
      </c>
      <c r="E823" s="20" t="s">
        <v>43</v>
      </c>
      <c r="F823" s="21">
        <v>42</v>
      </c>
      <c r="G823" s="22">
        <v>9.98</v>
      </c>
      <c r="H823" s="22">
        <f>ROUND(G823 * (1 + 31.29 / 100), 2)</f>
        <v>13.1</v>
      </c>
      <c r="I823" s="22">
        <f>ROUND(F823 * H823, 2)</f>
        <v>550.20000000000005</v>
      </c>
      <c r="J823" s="23">
        <f t="shared" si="114"/>
        <v>5.4536793959838388E-6</v>
      </c>
    </row>
    <row r="824" spans="1:10" ht="24" customHeight="1" x14ac:dyDescent="0.2">
      <c r="A824" s="31" t="s">
        <v>1329</v>
      </c>
      <c r="B824" s="32"/>
      <c r="C824" s="32"/>
      <c r="D824" s="33" t="s">
        <v>2991</v>
      </c>
      <c r="E824" s="32" t="s">
        <v>2816</v>
      </c>
      <c r="F824" s="34"/>
      <c r="G824" s="35"/>
      <c r="H824" s="35"/>
      <c r="I824" s="36"/>
      <c r="J824" s="37"/>
    </row>
    <row r="825" spans="1:10" ht="26.1" customHeight="1" x14ac:dyDescent="0.2">
      <c r="A825" s="16" t="s">
        <v>1330</v>
      </c>
      <c r="B825" s="17" t="s">
        <v>896</v>
      </c>
      <c r="C825" s="18" t="s">
        <v>30</v>
      </c>
      <c r="D825" s="19" t="s">
        <v>897</v>
      </c>
      <c r="E825" s="20" t="s">
        <v>43</v>
      </c>
      <c r="F825" s="21">
        <v>3</v>
      </c>
      <c r="G825" s="22">
        <v>13.28</v>
      </c>
      <c r="H825" s="22">
        <f>ROUND(G825 * (1 + 31.29 / 100), 2)</f>
        <v>17.440000000000001</v>
      </c>
      <c r="I825" s="22">
        <f>ROUND(F825 * H825, 2)</f>
        <v>52.32</v>
      </c>
      <c r="J825" s="23">
        <f t="shared" si="114"/>
        <v>5.1860506360936826E-7</v>
      </c>
    </row>
    <row r="826" spans="1:10" ht="26.1" customHeight="1" x14ac:dyDescent="0.2">
      <c r="A826" s="16" t="s">
        <v>1331</v>
      </c>
      <c r="B826" s="17" t="s">
        <v>899</v>
      </c>
      <c r="C826" s="18" t="s">
        <v>30</v>
      </c>
      <c r="D826" s="19" t="s">
        <v>900</v>
      </c>
      <c r="E826" s="20" t="s">
        <v>43</v>
      </c>
      <c r="F826" s="21">
        <v>1</v>
      </c>
      <c r="G826" s="22">
        <v>14.67</v>
      </c>
      <c r="H826" s="22">
        <f>ROUND(G826 * (1 + 31.29 / 100), 2)</f>
        <v>19.260000000000002</v>
      </c>
      <c r="I826" s="22">
        <f>ROUND(F826 * H826, 2)</f>
        <v>19.260000000000002</v>
      </c>
      <c r="J826" s="23">
        <f t="shared" si="114"/>
        <v>1.9090851538831105E-7</v>
      </c>
    </row>
    <row r="827" spans="1:10" ht="24" customHeight="1" x14ac:dyDescent="0.2">
      <c r="A827" s="31" t="s">
        <v>1332</v>
      </c>
      <c r="B827" s="32"/>
      <c r="C827" s="32"/>
      <c r="D827" s="33" t="s">
        <v>2926</v>
      </c>
      <c r="E827" s="32" t="s">
        <v>2816</v>
      </c>
      <c r="F827" s="34"/>
      <c r="G827" s="35"/>
      <c r="H827" s="35"/>
      <c r="I827" s="36"/>
      <c r="J827" s="37"/>
    </row>
    <row r="828" spans="1:10" ht="24" customHeight="1" x14ac:dyDescent="0.2">
      <c r="A828" s="16" t="s">
        <v>1333</v>
      </c>
      <c r="B828" s="17" t="s">
        <v>514</v>
      </c>
      <c r="C828" s="18" t="s">
        <v>27</v>
      </c>
      <c r="D828" s="19" t="s">
        <v>2927</v>
      </c>
      <c r="E828" s="20" t="s">
        <v>43</v>
      </c>
      <c r="F828" s="21">
        <v>42</v>
      </c>
      <c r="G828" s="22">
        <v>0.41</v>
      </c>
      <c r="H828" s="22">
        <f t="shared" ref="H828:H838" si="119">ROUND(G828 * (1 + 31.29 / 100), 2)</f>
        <v>0.54</v>
      </c>
      <c r="I828" s="22">
        <f t="shared" ref="I828:I838" si="120">ROUND(F828 * H828, 2)</f>
        <v>22.68</v>
      </c>
      <c r="J828" s="23">
        <f t="shared" si="114"/>
        <v>2.2480815830773075E-7</v>
      </c>
    </row>
    <row r="829" spans="1:10" ht="24" customHeight="1" x14ac:dyDescent="0.2">
      <c r="A829" s="16" t="s">
        <v>1334</v>
      </c>
      <c r="B829" s="17" t="s">
        <v>516</v>
      </c>
      <c r="C829" s="18" t="s">
        <v>27</v>
      </c>
      <c r="D829" s="19" t="s">
        <v>2928</v>
      </c>
      <c r="E829" s="20" t="s">
        <v>43</v>
      </c>
      <c r="F829" s="21">
        <v>90</v>
      </c>
      <c r="G829" s="22">
        <v>0.41</v>
      </c>
      <c r="H829" s="22">
        <f t="shared" si="119"/>
        <v>0.54</v>
      </c>
      <c r="I829" s="22">
        <f t="shared" si="120"/>
        <v>48.6</v>
      </c>
      <c r="J829" s="23">
        <f t="shared" si="114"/>
        <v>4.8173176780228019E-7</v>
      </c>
    </row>
    <row r="830" spans="1:10" ht="24" customHeight="1" x14ac:dyDescent="0.2">
      <c r="A830" s="38" t="s">
        <v>1335</v>
      </c>
      <c r="B830" s="39" t="s">
        <v>907</v>
      </c>
      <c r="C830" s="40" t="s">
        <v>30</v>
      </c>
      <c r="D830" s="41" t="s">
        <v>908</v>
      </c>
      <c r="E830" s="42" t="s">
        <v>43</v>
      </c>
      <c r="F830" s="43">
        <v>7</v>
      </c>
      <c r="G830" s="44">
        <v>0.06</v>
      </c>
      <c r="H830" s="44">
        <f t="shared" si="119"/>
        <v>0.08</v>
      </c>
      <c r="I830" s="44">
        <f t="shared" si="120"/>
        <v>0.56000000000000005</v>
      </c>
      <c r="J830" s="45">
        <f t="shared" si="114"/>
        <v>5.5508187236476731E-9</v>
      </c>
    </row>
    <row r="831" spans="1:10" ht="24" customHeight="1" x14ac:dyDescent="0.2">
      <c r="A831" s="38" t="s">
        <v>1336</v>
      </c>
      <c r="B831" s="39" t="s">
        <v>520</v>
      </c>
      <c r="C831" s="40" t="s">
        <v>30</v>
      </c>
      <c r="D831" s="41" t="s">
        <v>521</v>
      </c>
      <c r="E831" s="42" t="s">
        <v>43</v>
      </c>
      <c r="F831" s="43">
        <v>1</v>
      </c>
      <c r="G831" s="44">
        <v>0.1</v>
      </c>
      <c r="H831" s="44">
        <f t="shared" si="119"/>
        <v>0.13</v>
      </c>
      <c r="I831" s="44">
        <f t="shared" si="120"/>
        <v>0.13</v>
      </c>
      <c r="J831" s="45">
        <f t="shared" si="114"/>
        <v>1.2885829179896383E-9</v>
      </c>
    </row>
    <row r="832" spans="1:10" ht="24" customHeight="1" x14ac:dyDescent="0.2">
      <c r="A832" s="38" t="s">
        <v>1337</v>
      </c>
      <c r="B832" s="39" t="s">
        <v>523</v>
      </c>
      <c r="C832" s="40" t="s">
        <v>30</v>
      </c>
      <c r="D832" s="41" t="s">
        <v>524</v>
      </c>
      <c r="E832" s="42" t="s">
        <v>43</v>
      </c>
      <c r="F832" s="43">
        <v>7</v>
      </c>
      <c r="G832" s="44">
        <v>0.19</v>
      </c>
      <c r="H832" s="44">
        <f t="shared" si="119"/>
        <v>0.25</v>
      </c>
      <c r="I832" s="44">
        <f t="shared" si="120"/>
        <v>1.75</v>
      </c>
      <c r="J832" s="45">
        <f t="shared" si="114"/>
        <v>1.7346308511398978E-8</v>
      </c>
    </row>
    <row r="833" spans="1:10" ht="26.1" customHeight="1" x14ac:dyDescent="0.2">
      <c r="A833" s="38" t="s">
        <v>1338</v>
      </c>
      <c r="B833" s="39" t="s">
        <v>529</v>
      </c>
      <c r="C833" s="40" t="s">
        <v>27</v>
      </c>
      <c r="D833" s="41" t="s">
        <v>2930</v>
      </c>
      <c r="E833" s="42" t="s">
        <v>43</v>
      </c>
      <c r="F833" s="43">
        <v>7</v>
      </c>
      <c r="G833" s="44">
        <v>0.55000000000000004</v>
      </c>
      <c r="H833" s="44">
        <f t="shared" si="119"/>
        <v>0.72</v>
      </c>
      <c r="I833" s="44">
        <f t="shared" si="120"/>
        <v>5.04</v>
      </c>
      <c r="J833" s="45">
        <f t="shared" si="114"/>
        <v>4.9957368512829057E-8</v>
      </c>
    </row>
    <row r="834" spans="1:10" ht="26.1" customHeight="1" x14ac:dyDescent="0.2">
      <c r="A834" s="38" t="s">
        <v>1339</v>
      </c>
      <c r="B834" s="39" t="s">
        <v>529</v>
      </c>
      <c r="C834" s="40" t="s">
        <v>27</v>
      </c>
      <c r="D834" s="41" t="s">
        <v>2930</v>
      </c>
      <c r="E834" s="42" t="s">
        <v>43</v>
      </c>
      <c r="F834" s="43">
        <v>1</v>
      </c>
      <c r="G834" s="44">
        <v>0.55000000000000004</v>
      </c>
      <c r="H834" s="44">
        <f t="shared" si="119"/>
        <v>0.72</v>
      </c>
      <c r="I834" s="44">
        <f t="shared" si="120"/>
        <v>0.72</v>
      </c>
      <c r="J834" s="45">
        <f t="shared" si="114"/>
        <v>7.1367669304041507E-9</v>
      </c>
    </row>
    <row r="835" spans="1:10" ht="26.1" customHeight="1" x14ac:dyDescent="0.2">
      <c r="A835" s="38" t="s">
        <v>1340</v>
      </c>
      <c r="B835" s="39" t="s">
        <v>915</v>
      </c>
      <c r="C835" s="40" t="s">
        <v>27</v>
      </c>
      <c r="D835" s="41" t="s">
        <v>2992</v>
      </c>
      <c r="E835" s="42" t="s">
        <v>43</v>
      </c>
      <c r="F835" s="43">
        <v>42</v>
      </c>
      <c r="G835" s="44">
        <v>0.66</v>
      </c>
      <c r="H835" s="44">
        <f t="shared" si="119"/>
        <v>0.87</v>
      </c>
      <c r="I835" s="44">
        <f t="shared" si="120"/>
        <v>36.54</v>
      </c>
      <c r="J835" s="45">
        <f t="shared" si="114"/>
        <v>3.6219092171801061E-7</v>
      </c>
    </row>
    <row r="836" spans="1:10" ht="24" customHeight="1" x14ac:dyDescent="0.2">
      <c r="A836" s="38" t="s">
        <v>1341</v>
      </c>
      <c r="B836" s="39" t="s">
        <v>919</v>
      </c>
      <c r="C836" s="40" t="s">
        <v>27</v>
      </c>
      <c r="D836" s="41" t="s">
        <v>2994</v>
      </c>
      <c r="E836" s="42" t="s">
        <v>43</v>
      </c>
      <c r="F836" s="43">
        <v>48</v>
      </c>
      <c r="G836" s="44">
        <v>0.63</v>
      </c>
      <c r="H836" s="44">
        <f t="shared" si="119"/>
        <v>0.83</v>
      </c>
      <c r="I836" s="44">
        <f t="shared" si="120"/>
        <v>39.840000000000003</v>
      </c>
      <c r="J836" s="45">
        <f t="shared" si="114"/>
        <v>3.9490110348236303E-7</v>
      </c>
    </row>
    <row r="837" spans="1:10" ht="24" customHeight="1" x14ac:dyDescent="0.2">
      <c r="A837" s="38" t="s">
        <v>1342</v>
      </c>
      <c r="B837" s="39" t="s">
        <v>921</v>
      </c>
      <c r="C837" s="40" t="s">
        <v>30</v>
      </c>
      <c r="D837" s="41" t="s">
        <v>922</v>
      </c>
      <c r="E837" s="42" t="s">
        <v>43</v>
      </c>
      <c r="F837" s="43">
        <v>90</v>
      </c>
      <c r="G837" s="44">
        <v>0.3</v>
      </c>
      <c r="H837" s="44">
        <f t="shared" si="119"/>
        <v>0.39</v>
      </c>
      <c r="I837" s="44">
        <f t="shared" si="120"/>
        <v>35.1</v>
      </c>
      <c r="J837" s="45">
        <f t="shared" ref="J837:J900" si="121">I837 / 100886018.42</f>
        <v>3.4791738785720238E-7</v>
      </c>
    </row>
    <row r="838" spans="1:10" ht="39" customHeight="1" x14ac:dyDescent="0.2">
      <c r="A838" s="16" t="s">
        <v>1343</v>
      </c>
      <c r="B838" s="17" t="s">
        <v>924</v>
      </c>
      <c r="C838" s="18" t="s">
        <v>27</v>
      </c>
      <c r="D838" s="19" t="s">
        <v>2995</v>
      </c>
      <c r="E838" s="20" t="s">
        <v>224</v>
      </c>
      <c r="F838" s="21">
        <v>42</v>
      </c>
      <c r="G838" s="22">
        <v>22.62</v>
      </c>
      <c r="H838" s="22">
        <f t="shared" si="119"/>
        <v>29.7</v>
      </c>
      <c r="I838" s="22">
        <f t="shared" si="120"/>
        <v>1247.4000000000001</v>
      </c>
      <c r="J838" s="23">
        <f t="shared" si="121"/>
        <v>1.2364448706925191E-5</v>
      </c>
    </row>
    <row r="839" spans="1:10" ht="24" customHeight="1" x14ac:dyDescent="0.2">
      <c r="A839" s="31" t="s">
        <v>1344</v>
      </c>
      <c r="B839" s="32"/>
      <c r="C839" s="32"/>
      <c r="D839" s="33" t="s">
        <v>3002</v>
      </c>
      <c r="E839" s="32" t="s">
        <v>2816</v>
      </c>
      <c r="F839" s="34"/>
      <c r="G839" s="35"/>
      <c r="H839" s="35"/>
      <c r="I839" s="36"/>
      <c r="J839" s="37"/>
    </row>
    <row r="840" spans="1:10" ht="24" customHeight="1" x14ac:dyDescent="0.2">
      <c r="A840" s="16" t="s">
        <v>1345</v>
      </c>
      <c r="B840" s="17" t="s">
        <v>942</v>
      </c>
      <c r="C840" s="18" t="s">
        <v>27</v>
      </c>
      <c r="D840" s="19" t="s">
        <v>3004</v>
      </c>
      <c r="E840" s="20" t="s">
        <v>43</v>
      </c>
      <c r="F840" s="21">
        <v>1</v>
      </c>
      <c r="G840" s="22">
        <v>5.09</v>
      </c>
      <c r="H840" s="22">
        <f>ROUND(G840 * (1 + 31.29 / 100), 2)</f>
        <v>6.68</v>
      </c>
      <c r="I840" s="22">
        <f>ROUND(F840 * H840, 2)</f>
        <v>6.68</v>
      </c>
      <c r="J840" s="23">
        <f t="shared" si="121"/>
        <v>6.6213337632082948E-8</v>
      </c>
    </row>
    <row r="841" spans="1:10" ht="24" customHeight="1" x14ac:dyDescent="0.2">
      <c r="A841" s="31" t="s">
        <v>1346</v>
      </c>
      <c r="B841" s="32"/>
      <c r="C841" s="32"/>
      <c r="D841" s="33" t="s">
        <v>3006</v>
      </c>
      <c r="E841" s="32" t="s">
        <v>2816</v>
      </c>
      <c r="F841" s="34"/>
      <c r="G841" s="35"/>
      <c r="H841" s="35"/>
      <c r="I841" s="36"/>
      <c r="J841" s="37"/>
    </row>
    <row r="842" spans="1:10" ht="26.1" customHeight="1" x14ac:dyDescent="0.2">
      <c r="A842" s="16" t="s">
        <v>1347</v>
      </c>
      <c r="B842" s="17" t="s">
        <v>948</v>
      </c>
      <c r="C842" s="18" t="s">
        <v>27</v>
      </c>
      <c r="D842" s="19" t="s">
        <v>3007</v>
      </c>
      <c r="E842" s="20" t="s">
        <v>224</v>
      </c>
      <c r="F842" s="21">
        <v>207.1</v>
      </c>
      <c r="G842" s="22">
        <v>12.42</v>
      </c>
      <c r="H842" s="22">
        <f>ROUND(G842 * (1 + 31.29 / 100), 2)</f>
        <v>16.309999999999999</v>
      </c>
      <c r="I842" s="22">
        <f>ROUND(F842 * H842, 2)</f>
        <v>3377.8</v>
      </c>
      <c r="J842" s="23">
        <f t="shared" si="121"/>
        <v>3.3481349079887697E-5</v>
      </c>
    </row>
    <row r="843" spans="1:10" ht="26.1" customHeight="1" x14ac:dyDescent="0.2">
      <c r="A843" s="16" t="s">
        <v>1348</v>
      </c>
      <c r="B843" s="17" t="s">
        <v>950</v>
      </c>
      <c r="C843" s="18" t="s">
        <v>95</v>
      </c>
      <c r="D843" s="19" t="s">
        <v>3008</v>
      </c>
      <c r="E843" s="20" t="s">
        <v>224</v>
      </c>
      <c r="F843" s="21">
        <v>5.8</v>
      </c>
      <c r="G843" s="22">
        <v>8.32</v>
      </c>
      <c r="H843" s="22">
        <f>ROUND(G843 * (1 + 31.29 / 100), 2)</f>
        <v>10.92</v>
      </c>
      <c r="I843" s="22">
        <f>ROUND(F843 * H843, 2)</f>
        <v>63.34</v>
      </c>
      <c r="J843" s="23">
        <f t="shared" si="121"/>
        <v>6.2783724634972069E-7</v>
      </c>
    </row>
    <row r="844" spans="1:10" ht="24" customHeight="1" x14ac:dyDescent="0.2">
      <c r="A844" s="31" t="s">
        <v>1349</v>
      </c>
      <c r="B844" s="32"/>
      <c r="C844" s="32"/>
      <c r="D844" s="33" t="s">
        <v>3009</v>
      </c>
      <c r="E844" s="32" t="s">
        <v>2816</v>
      </c>
      <c r="F844" s="34"/>
      <c r="G844" s="35"/>
      <c r="H844" s="35"/>
      <c r="I844" s="36"/>
      <c r="J844" s="37"/>
    </row>
    <row r="845" spans="1:10" ht="24" customHeight="1" x14ac:dyDescent="0.2">
      <c r="A845" s="16" t="s">
        <v>1350</v>
      </c>
      <c r="B845" s="17" t="s">
        <v>953</v>
      </c>
      <c r="C845" s="18" t="s">
        <v>27</v>
      </c>
      <c r="D845" s="19" t="s">
        <v>3010</v>
      </c>
      <c r="E845" s="20" t="s">
        <v>43</v>
      </c>
      <c r="F845" s="21">
        <v>1</v>
      </c>
      <c r="G845" s="22">
        <v>14.59</v>
      </c>
      <c r="H845" s="22">
        <f>ROUND(G845 * (1 + 31.29 / 100), 2)</f>
        <v>19.16</v>
      </c>
      <c r="I845" s="22">
        <f>ROUND(F845 * H845, 2)</f>
        <v>19.16</v>
      </c>
      <c r="J845" s="23">
        <f t="shared" si="121"/>
        <v>1.8991729775908823E-7</v>
      </c>
    </row>
    <row r="846" spans="1:10" ht="24" customHeight="1" x14ac:dyDescent="0.2">
      <c r="A846" s="31" t="s">
        <v>1351</v>
      </c>
      <c r="B846" s="32"/>
      <c r="C846" s="32"/>
      <c r="D846" s="33" t="s">
        <v>3011</v>
      </c>
      <c r="E846" s="32" t="s">
        <v>2816</v>
      </c>
      <c r="F846" s="34"/>
      <c r="G846" s="35"/>
      <c r="H846" s="35"/>
      <c r="I846" s="36"/>
      <c r="J846" s="37"/>
    </row>
    <row r="847" spans="1:10" ht="39" customHeight="1" x14ac:dyDescent="0.2">
      <c r="A847" s="16" t="s">
        <v>1352</v>
      </c>
      <c r="B847" s="17" t="s">
        <v>546</v>
      </c>
      <c r="C847" s="18" t="s">
        <v>30</v>
      </c>
      <c r="D847" s="19" t="s">
        <v>547</v>
      </c>
      <c r="E847" s="20" t="s">
        <v>224</v>
      </c>
      <c r="F847" s="21">
        <v>2.9</v>
      </c>
      <c r="G847" s="22">
        <v>12.24</v>
      </c>
      <c r="H847" s="22">
        <f>ROUND(G847 * (1 + 31.29 / 100), 2)</f>
        <v>16.07</v>
      </c>
      <c r="I847" s="22">
        <f>ROUND(F847 * H847, 2)</f>
        <v>46.6</v>
      </c>
      <c r="J847" s="23">
        <f t="shared" si="121"/>
        <v>4.6190741521782419E-7</v>
      </c>
    </row>
    <row r="848" spans="1:10" ht="39" customHeight="1" x14ac:dyDescent="0.2">
      <c r="A848" s="16" t="s">
        <v>1353</v>
      </c>
      <c r="B848" s="17" t="s">
        <v>961</v>
      </c>
      <c r="C848" s="18" t="s">
        <v>30</v>
      </c>
      <c r="D848" s="19" t="s">
        <v>962</v>
      </c>
      <c r="E848" s="20" t="s">
        <v>224</v>
      </c>
      <c r="F848" s="21">
        <v>2.85</v>
      </c>
      <c r="G848" s="22">
        <v>13.24</v>
      </c>
      <c r="H848" s="22">
        <f>ROUND(G848 * (1 + 31.29 / 100), 2)</f>
        <v>17.38</v>
      </c>
      <c r="I848" s="22">
        <f>ROUND(F848 * H848, 2)</f>
        <v>49.53</v>
      </c>
      <c r="J848" s="23">
        <f t="shared" si="121"/>
        <v>4.9095009175405218E-7</v>
      </c>
    </row>
    <row r="849" spans="1:10" ht="39" customHeight="1" x14ac:dyDescent="0.2">
      <c r="A849" s="16" t="s">
        <v>1354</v>
      </c>
      <c r="B849" s="17" t="s">
        <v>552</v>
      </c>
      <c r="C849" s="18" t="s">
        <v>30</v>
      </c>
      <c r="D849" s="19" t="s">
        <v>553</v>
      </c>
      <c r="E849" s="20" t="s">
        <v>224</v>
      </c>
      <c r="F849" s="21">
        <v>0.75</v>
      </c>
      <c r="G849" s="22">
        <v>17.86</v>
      </c>
      <c r="H849" s="22">
        <f>ROUND(G849 * (1 + 31.29 / 100), 2)</f>
        <v>23.45</v>
      </c>
      <c r="I849" s="22">
        <f>ROUND(F849 * H849, 2)</f>
        <v>17.59</v>
      </c>
      <c r="J849" s="23">
        <f t="shared" si="121"/>
        <v>1.7435518098029028E-7</v>
      </c>
    </row>
    <row r="850" spans="1:10" ht="26.1" customHeight="1" x14ac:dyDescent="0.2">
      <c r="A850" s="38" t="s">
        <v>1355</v>
      </c>
      <c r="B850" s="39" t="s">
        <v>558</v>
      </c>
      <c r="C850" s="40" t="s">
        <v>30</v>
      </c>
      <c r="D850" s="41" t="s">
        <v>559</v>
      </c>
      <c r="E850" s="42" t="s">
        <v>43</v>
      </c>
      <c r="F850" s="43">
        <v>7</v>
      </c>
      <c r="G850" s="44">
        <v>1.78</v>
      </c>
      <c r="H850" s="44">
        <f>ROUND(G850 * (1 + 31.29 / 100), 2)</f>
        <v>2.34</v>
      </c>
      <c r="I850" s="44">
        <f>ROUND(F850 * H850, 2)</f>
        <v>16.38</v>
      </c>
      <c r="J850" s="45">
        <f t="shared" si="121"/>
        <v>1.6236144766669441E-7</v>
      </c>
    </row>
    <row r="851" spans="1:10" ht="26.1" customHeight="1" x14ac:dyDescent="0.2">
      <c r="A851" s="38" t="s">
        <v>1356</v>
      </c>
      <c r="B851" s="39" t="s">
        <v>561</v>
      </c>
      <c r="C851" s="40" t="s">
        <v>30</v>
      </c>
      <c r="D851" s="41" t="s">
        <v>562</v>
      </c>
      <c r="E851" s="42" t="s">
        <v>43</v>
      </c>
      <c r="F851" s="43">
        <v>1</v>
      </c>
      <c r="G851" s="44">
        <v>3.4</v>
      </c>
      <c r="H851" s="44">
        <f>ROUND(G851 * (1 + 31.29 / 100), 2)</f>
        <v>4.46</v>
      </c>
      <c r="I851" s="44">
        <f>ROUND(F851 * H851, 2)</f>
        <v>4.46</v>
      </c>
      <c r="J851" s="45">
        <f t="shared" si="121"/>
        <v>4.4208306263336819E-8</v>
      </c>
    </row>
    <row r="852" spans="1:10" ht="24" customHeight="1" x14ac:dyDescent="0.2">
      <c r="A852" s="31" t="s">
        <v>1357</v>
      </c>
      <c r="B852" s="32"/>
      <c r="C852" s="32"/>
      <c r="D852" s="33" t="s">
        <v>1358</v>
      </c>
      <c r="E852" s="32" t="s">
        <v>2816</v>
      </c>
      <c r="F852" s="34"/>
      <c r="G852" s="35"/>
      <c r="H852" s="35"/>
      <c r="I852" s="36"/>
      <c r="J852" s="37"/>
    </row>
    <row r="853" spans="1:10" ht="24" customHeight="1" x14ac:dyDescent="0.2">
      <c r="A853" s="31" t="s">
        <v>1359</v>
      </c>
      <c r="B853" s="32"/>
      <c r="C853" s="32"/>
      <c r="D853" s="33" t="s">
        <v>2974</v>
      </c>
      <c r="E853" s="32" t="s">
        <v>2816</v>
      </c>
      <c r="F853" s="34"/>
      <c r="G853" s="35"/>
      <c r="H853" s="35"/>
      <c r="I853" s="36"/>
      <c r="J853" s="37"/>
    </row>
    <row r="854" spans="1:10" ht="26.1" customHeight="1" x14ac:dyDescent="0.2">
      <c r="A854" s="38" t="s">
        <v>1360</v>
      </c>
      <c r="B854" s="39" t="s">
        <v>1361</v>
      </c>
      <c r="C854" s="40" t="s">
        <v>95</v>
      </c>
      <c r="D854" s="41" t="s">
        <v>1362</v>
      </c>
      <c r="E854" s="42" t="s">
        <v>43</v>
      </c>
      <c r="F854" s="43">
        <v>34</v>
      </c>
      <c r="G854" s="44">
        <v>30</v>
      </c>
      <c r="H854" s="44">
        <f>ROUND(G854 * (1 + 31.29 / 100), 2)</f>
        <v>39.39</v>
      </c>
      <c r="I854" s="44">
        <f>ROUND(F854 * H854, 2)</f>
        <v>1339.26</v>
      </c>
      <c r="J854" s="45">
        <f t="shared" si="121"/>
        <v>1.3274981221129254E-5</v>
      </c>
    </row>
    <row r="855" spans="1:10" ht="26.1" customHeight="1" x14ac:dyDescent="0.2">
      <c r="A855" s="38" t="s">
        <v>1363</v>
      </c>
      <c r="B855" s="39" t="s">
        <v>1364</v>
      </c>
      <c r="C855" s="40" t="s">
        <v>95</v>
      </c>
      <c r="D855" s="41" t="s">
        <v>1365</v>
      </c>
      <c r="E855" s="42" t="s">
        <v>43</v>
      </c>
      <c r="F855" s="43">
        <v>2</v>
      </c>
      <c r="G855" s="44">
        <v>1300.46</v>
      </c>
      <c r="H855" s="44">
        <f>ROUND(G855 * (1 + 31.29 / 100), 2)</f>
        <v>1707.37</v>
      </c>
      <c r="I855" s="44">
        <f>ROUND(F855 * H855, 2)</f>
        <v>3414.74</v>
      </c>
      <c r="J855" s="45">
        <f t="shared" si="121"/>
        <v>3.3847504872122593E-5</v>
      </c>
    </row>
    <row r="856" spans="1:10" ht="26.1" customHeight="1" x14ac:dyDescent="0.2">
      <c r="A856" s="16" t="s">
        <v>1366</v>
      </c>
      <c r="B856" s="17" t="s">
        <v>1367</v>
      </c>
      <c r="C856" s="18" t="s">
        <v>95</v>
      </c>
      <c r="D856" s="19" t="s">
        <v>1368</v>
      </c>
      <c r="E856" s="20" t="s">
        <v>43</v>
      </c>
      <c r="F856" s="21">
        <v>9</v>
      </c>
      <c r="G856" s="22">
        <v>661.73</v>
      </c>
      <c r="H856" s="22">
        <f>ROUND(G856 * (1 + 31.29 / 100), 2)</f>
        <v>868.79</v>
      </c>
      <c r="I856" s="22">
        <f>ROUND(F856 * H856, 2)</f>
        <v>7819.11</v>
      </c>
      <c r="J856" s="23">
        <f t="shared" si="121"/>
        <v>7.7504396768322768E-5</v>
      </c>
    </row>
    <row r="857" spans="1:10" ht="26.1" customHeight="1" x14ac:dyDescent="0.2">
      <c r="A857" s="16" t="s">
        <v>1369</v>
      </c>
      <c r="B857" s="17" t="s">
        <v>1370</v>
      </c>
      <c r="C857" s="18" t="s">
        <v>95</v>
      </c>
      <c r="D857" s="19" t="s">
        <v>1371</v>
      </c>
      <c r="E857" s="20" t="s">
        <v>43</v>
      </c>
      <c r="F857" s="21">
        <v>8</v>
      </c>
      <c r="G857" s="22">
        <v>328.91</v>
      </c>
      <c r="H857" s="22">
        <f>ROUND(G857 * (1 + 31.29 / 100), 2)</f>
        <v>431.83</v>
      </c>
      <c r="I857" s="22">
        <f>ROUND(F857 * H857, 2)</f>
        <v>3454.64</v>
      </c>
      <c r="J857" s="23">
        <f t="shared" si="121"/>
        <v>3.4243000706182492E-5</v>
      </c>
    </row>
    <row r="858" spans="1:10" ht="26.1" customHeight="1" x14ac:dyDescent="0.2">
      <c r="A858" s="16" t="s">
        <v>1372</v>
      </c>
      <c r="B858" s="17" t="s">
        <v>1373</v>
      </c>
      <c r="C858" s="18" t="s">
        <v>1374</v>
      </c>
      <c r="D858" s="19" t="s">
        <v>1375</v>
      </c>
      <c r="E858" s="20" t="s">
        <v>43</v>
      </c>
      <c r="F858" s="21">
        <v>1</v>
      </c>
      <c r="G858" s="22">
        <v>1628.3</v>
      </c>
      <c r="H858" s="22">
        <f>ROUND(G858 * (1 + 31.29 / 100), 2)</f>
        <v>2137.8000000000002</v>
      </c>
      <c r="I858" s="22">
        <f>ROUND(F858 * H858, 2)</f>
        <v>2137.8000000000002</v>
      </c>
      <c r="J858" s="23">
        <f t="shared" si="121"/>
        <v>2.1190250477524991E-5</v>
      </c>
    </row>
    <row r="859" spans="1:10" ht="24" customHeight="1" x14ac:dyDescent="0.2">
      <c r="A859" s="31" t="s">
        <v>1376</v>
      </c>
      <c r="B859" s="32"/>
      <c r="C859" s="32"/>
      <c r="D859" s="33" t="s">
        <v>3013</v>
      </c>
      <c r="E859" s="32" t="s">
        <v>2816</v>
      </c>
      <c r="F859" s="34"/>
      <c r="G859" s="35"/>
      <c r="H859" s="35"/>
      <c r="I859" s="36"/>
      <c r="J859" s="37"/>
    </row>
    <row r="860" spans="1:10" ht="26.1" customHeight="1" x14ac:dyDescent="0.2">
      <c r="A860" s="38" t="s">
        <v>1377</v>
      </c>
      <c r="B860" s="39" t="s">
        <v>1361</v>
      </c>
      <c r="C860" s="40" t="s">
        <v>95</v>
      </c>
      <c r="D860" s="41" t="s">
        <v>1362</v>
      </c>
      <c r="E860" s="42" t="s">
        <v>43</v>
      </c>
      <c r="F860" s="43">
        <v>92</v>
      </c>
      <c r="G860" s="44">
        <v>30</v>
      </c>
      <c r="H860" s="44">
        <f t="shared" ref="H860:H865" si="122">ROUND(G860 * (1 + 31.29 / 100), 2)</f>
        <v>39.39</v>
      </c>
      <c r="I860" s="44">
        <f t="shared" ref="I860:I865" si="123">ROUND(F860 * H860, 2)</f>
        <v>3623.88</v>
      </c>
      <c r="J860" s="45">
        <f t="shared" si="121"/>
        <v>3.5920537421879156E-5</v>
      </c>
    </row>
    <row r="861" spans="1:10" ht="26.1" customHeight="1" x14ac:dyDescent="0.2">
      <c r="A861" s="38" t="s">
        <v>1378</v>
      </c>
      <c r="B861" s="39" t="s">
        <v>1364</v>
      </c>
      <c r="C861" s="40" t="s">
        <v>95</v>
      </c>
      <c r="D861" s="41" t="s">
        <v>1365</v>
      </c>
      <c r="E861" s="42" t="s">
        <v>43</v>
      </c>
      <c r="F861" s="43">
        <v>3</v>
      </c>
      <c r="G861" s="44">
        <v>1300.46</v>
      </c>
      <c r="H861" s="44">
        <f t="shared" si="122"/>
        <v>1707.37</v>
      </c>
      <c r="I861" s="44">
        <f t="shared" si="123"/>
        <v>5122.1099999999997</v>
      </c>
      <c r="J861" s="45">
        <f t="shared" si="121"/>
        <v>5.0771257308183894E-5</v>
      </c>
    </row>
    <row r="862" spans="1:10" ht="26.1" customHeight="1" x14ac:dyDescent="0.2">
      <c r="A862" s="16" t="s">
        <v>1379</v>
      </c>
      <c r="B862" s="17" t="s">
        <v>1367</v>
      </c>
      <c r="C862" s="18" t="s">
        <v>95</v>
      </c>
      <c r="D862" s="19" t="s">
        <v>1368</v>
      </c>
      <c r="E862" s="20" t="s">
        <v>43</v>
      </c>
      <c r="F862" s="21">
        <v>9</v>
      </c>
      <c r="G862" s="22">
        <v>661.73</v>
      </c>
      <c r="H862" s="22">
        <f t="shared" si="122"/>
        <v>868.79</v>
      </c>
      <c r="I862" s="22">
        <f t="shared" si="123"/>
        <v>7819.11</v>
      </c>
      <c r="J862" s="23">
        <f t="shared" si="121"/>
        <v>7.7504396768322768E-5</v>
      </c>
    </row>
    <row r="863" spans="1:10" ht="26.1" customHeight="1" x14ac:dyDescent="0.2">
      <c r="A863" s="16" t="s">
        <v>1380</v>
      </c>
      <c r="B863" s="17" t="s">
        <v>1370</v>
      </c>
      <c r="C863" s="18" t="s">
        <v>95</v>
      </c>
      <c r="D863" s="19" t="s">
        <v>1371</v>
      </c>
      <c r="E863" s="20" t="s">
        <v>43</v>
      </c>
      <c r="F863" s="21">
        <v>42</v>
      </c>
      <c r="G863" s="22">
        <v>328.91</v>
      </c>
      <c r="H863" s="22">
        <f t="shared" si="122"/>
        <v>431.83</v>
      </c>
      <c r="I863" s="22">
        <f t="shared" si="123"/>
        <v>18136.86</v>
      </c>
      <c r="J863" s="23">
        <f t="shared" si="121"/>
        <v>1.7977575370745809E-4</v>
      </c>
    </row>
    <row r="864" spans="1:10" ht="26.1" customHeight="1" x14ac:dyDescent="0.2">
      <c r="A864" s="16" t="s">
        <v>1381</v>
      </c>
      <c r="B864" s="17" t="s">
        <v>1373</v>
      </c>
      <c r="C864" s="18" t="s">
        <v>1374</v>
      </c>
      <c r="D864" s="19" t="s">
        <v>1375</v>
      </c>
      <c r="E864" s="20" t="s">
        <v>43</v>
      </c>
      <c r="F864" s="21">
        <v>3</v>
      </c>
      <c r="G864" s="22">
        <v>1628.3</v>
      </c>
      <c r="H864" s="22">
        <f t="shared" si="122"/>
        <v>2137.8000000000002</v>
      </c>
      <c r="I864" s="22">
        <f t="shared" si="123"/>
        <v>6413.4</v>
      </c>
      <c r="J864" s="23">
        <f t="shared" si="121"/>
        <v>6.3570751432574966E-5</v>
      </c>
    </row>
    <row r="865" spans="1:10" ht="39" customHeight="1" x14ac:dyDescent="0.2">
      <c r="A865" s="16" t="s">
        <v>1382</v>
      </c>
      <c r="B865" s="17" t="s">
        <v>1383</v>
      </c>
      <c r="C865" s="18" t="s">
        <v>22</v>
      </c>
      <c r="D865" s="19" t="s">
        <v>3032</v>
      </c>
      <c r="E865" s="20" t="s">
        <v>43</v>
      </c>
      <c r="F865" s="21">
        <v>5</v>
      </c>
      <c r="G865" s="22">
        <v>2315.37</v>
      </c>
      <c r="H865" s="22">
        <f t="shared" si="122"/>
        <v>3039.85</v>
      </c>
      <c r="I865" s="22">
        <f t="shared" si="123"/>
        <v>15199.25</v>
      </c>
      <c r="J865" s="23">
        <f t="shared" si="121"/>
        <v>1.5065764550964623E-4</v>
      </c>
    </row>
    <row r="866" spans="1:10" ht="24" customHeight="1" x14ac:dyDescent="0.2">
      <c r="A866" s="31" t="s">
        <v>1384</v>
      </c>
      <c r="B866" s="32"/>
      <c r="C866" s="32"/>
      <c r="D866" s="33" t="s">
        <v>3033</v>
      </c>
      <c r="E866" s="32" t="s">
        <v>2816</v>
      </c>
      <c r="F866" s="34"/>
      <c r="G866" s="35"/>
      <c r="H866" s="35"/>
      <c r="I866" s="36"/>
      <c r="J866" s="37"/>
    </row>
    <row r="867" spans="1:10" ht="26.1" customHeight="1" x14ac:dyDescent="0.2">
      <c r="A867" s="38" t="s">
        <v>1385</v>
      </c>
      <c r="B867" s="39" t="s">
        <v>1361</v>
      </c>
      <c r="C867" s="40" t="s">
        <v>95</v>
      </c>
      <c r="D867" s="41" t="s">
        <v>1362</v>
      </c>
      <c r="E867" s="42" t="s">
        <v>43</v>
      </c>
      <c r="F867" s="43">
        <v>68</v>
      </c>
      <c r="G867" s="44">
        <v>30</v>
      </c>
      <c r="H867" s="44">
        <f>ROUND(G867 * (1 + 31.29 / 100), 2)</f>
        <v>39.39</v>
      </c>
      <c r="I867" s="44">
        <f>ROUND(F867 * H867, 2)</f>
        <v>2678.52</v>
      </c>
      <c r="J867" s="45">
        <f t="shared" si="121"/>
        <v>2.6549962442258508E-5</v>
      </c>
    </row>
    <row r="868" spans="1:10" ht="26.1" customHeight="1" x14ac:dyDescent="0.2">
      <c r="A868" s="38" t="s">
        <v>1386</v>
      </c>
      <c r="B868" s="39" t="s">
        <v>1364</v>
      </c>
      <c r="C868" s="40" t="s">
        <v>95</v>
      </c>
      <c r="D868" s="41" t="s">
        <v>1365</v>
      </c>
      <c r="E868" s="42" t="s">
        <v>43</v>
      </c>
      <c r="F868" s="43">
        <v>2</v>
      </c>
      <c r="G868" s="44">
        <v>1300.46</v>
      </c>
      <c r="H868" s="44">
        <f>ROUND(G868 * (1 + 31.29 / 100), 2)</f>
        <v>1707.37</v>
      </c>
      <c r="I868" s="44">
        <f>ROUND(F868 * H868, 2)</f>
        <v>3414.74</v>
      </c>
      <c r="J868" s="45">
        <f t="shared" si="121"/>
        <v>3.3847504872122593E-5</v>
      </c>
    </row>
    <row r="869" spans="1:10" ht="26.1" customHeight="1" x14ac:dyDescent="0.2">
      <c r="A869" s="16" t="s">
        <v>1387</v>
      </c>
      <c r="B869" s="17" t="s">
        <v>1370</v>
      </c>
      <c r="C869" s="18" t="s">
        <v>95</v>
      </c>
      <c r="D869" s="19" t="s">
        <v>1371</v>
      </c>
      <c r="E869" s="20" t="s">
        <v>43</v>
      </c>
      <c r="F869" s="21">
        <v>34</v>
      </c>
      <c r="G869" s="22">
        <v>328.91</v>
      </c>
      <c r="H869" s="22">
        <f>ROUND(G869 * (1 + 31.29 / 100), 2)</f>
        <v>431.83</v>
      </c>
      <c r="I869" s="22">
        <f>ROUND(F869 * H869, 2)</f>
        <v>14682.22</v>
      </c>
      <c r="J869" s="23">
        <f t="shared" si="121"/>
        <v>1.4553275300127559E-4</v>
      </c>
    </row>
    <row r="870" spans="1:10" ht="26.1" customHeight="1" x14ac:dyDescent="0.2">
      <c r="A870" s="16" t="s">
        <v>1388</v>
      </c>
      <c r="B870" s="17" t="s">
        <v>1373</v>
      </c>
      <c r="C870" s="18" t="s">
        <v>1374</v>
      </c>
      <c r="D870" s="19" t="s">
        <v>1375</v>
      </c>
      <c r="E870" s="20" t="s">
        <v>43</v>
      </c>
      <c r="F870" s="21">
        <v>2</v>
      </c>
      <c r="G870" s="22">
        <v>1628.3</v>
      </c>
      <c r="H870" s="22">
        <f>ROUND(G870 * (1 + 31.29 / 100), 2)</f>
        <v>2137.8000000000002</v>
      </c>
      <c r="I870" s="22">
        <f>ROUND(F870 * H870, 2)</f>
        <v>4275.6000000000004</v>
      </c>
      <c r="J870" s="23">
        <f t="shared" si="121"/>
        <v>4.2380500955049982E-5</v>
      </c>
    </row>
    <row r="871" spans="1:10" ht="24" customHeight="1" x14ac:dyDescent="0.2">
      <c r="A871" s="31" t="s">
        <v>1389</v>
      </c>
      <c r="B871" s="32"/>
      <c r="C871" s="32"/>
      <c r="D871" s="33" t="s">
        <v>3034</v>
      </c>
      <c r="E871" s="32" t="s">
        <v>2816</v>
      </c>
      <c r="F871" s="34"/>
      <c r="G871" s="35"/>
      <c r="H871" s="35"/>
      <c r="I871" s="36"/>
      <c r="J871" s="37"/>
    </row>
    <row r="872" spans="1:10" ht="26.1" customHeight="1" x14ac:dyDescent="0.2">
      <c r="A872" s="38" t="s">
        <v>1390</v>
      </c>
      <c r="B872" s="39" t="s">
        <v>1361</v>
      </c>
      <c r="C872" s="40" t="s">
        <v>95</v>
      </c>
      <c r="D872" s="41" t="s">
        <v>1362</v>
      </c>
      <c r="E872" s="42" t="s">
        <v>43</v>
      </c>
      <c r="F872" s="43">
        <v>20</v>
      </c>
      <c r="G872" s="44">
        <v>30</v>
      </c>
      <c r="H872" s="44">
        <f>ROUND(G872 * (1 + 31.29 / 100), 2)</f>
        <v>39.39</v>
      </c>
      <c r="I872" s="44">
        <f>ROUND(F872 * H872, 2)</f>
        <v>787.8</v>
      </c>
      <c r="J872" s="45">
        <f t="shared" si="121"/>
        <v>7.8088124830172076E-6</v>
      </c>
    </row>
    <row r="873" spans="1:10" ht="26.1" customHeight="1" x14ac:dyDescent="0.2">
      <c r="A873" s="38" t="s">
        <v>1391</v>
      </c>
      <c r="B873" s="39" t="s">
        <v>1364</v>
      </c>
      <c r="C873" s="40" t="s">
        <v>95</v>
      </c>
      <c r="D873" s="41" t="s">
        <v>1365</v>
      </c>
      <c r="E873" s="42" t="s">
        <v>43</v>
      </c>
      <c r="F873" s="43">
        <v>1</v>
      </c>
      <c r="G873" s="44">
        <v>1300.46</v>
      </c>
      <c r="H873" s="44">
        <f>ROUND(G873 * (1 + 31.29 / 100), 2)</f>
        <v>1707.37</v>
      </c>
      <c r="I873" s="44">
        <f>ROUND(F873 * H873, 2)</f>
        <v>1707.37</v>
      </c>
      <c r="J873" s="45">
        <f t="shared" si="121"/>
        <v>1.6923752436061297E-5</v>
      </c>
    </row>
    <row r="874" spans="1:10" ht="26.1" customHeight="1" x14ac:dyDescent="0.2">
      <c r="A874" s="16" t="s">
        <v>1392</v>
      </c>
      <c r="B874" s="17" t="s">
        <v>1370</v>
      </c>
      <c r="C874" s="18" t="s">
        <v>95</v>
      </c>
      <c r="D874" s="19" t="s">
        <v>1371</v>
      </c>
      <c r="E874" s="20" t="s">
        <v>43</v>
      </c>
      <c r="F874" s="21">
        <v>10</v>
      </c>
      <c r="G874" s="22">
        <v>328.91</v>
      </c>
      <c r="H874" s="22">
        <f>ROUND(G874 * (1 + 31.29 / 100), 2)</f>
        <v>431.83</v>
      </c>
      <c r="I874" s="22">
        <f>ROUND(F874 * H874, 2)</f>
        <v>4318.3</v>
      </c>
      <c r="J874" s="23">
        <f t="shared" si="121"/>
        <v>4.2803750882728117E-5</v>
      </c>
    </row>
    <row r="875" spans="1:10" ht="26.1" customHeight="1" x14ac:dyDescent="0.2">
      <c r="A875" s="16" t="s">
        <v>1393</v>
      </c>
      <c r="B875" s="17" t="s">
        <v>1373</v>
      </c>
      <c r="C875" s="18" t="s">
        <v>1374</v>
      </c>
      <c r="D875" s="19" t="s">
        <v>1375</v>
      </c>
      <c r="E875" s="20" t="s">
        <v>43</v>
      </c>
      <c r="F875" s="21">
        <v>1</v>
      </c>
      <c r="G875" s="22">
        <v>1628.3</v>
      </c>
      <c r="H875" s="22">
        <f>ROUND(G875 * (1 + 31.29 / 100), 2)</f>
        <v>2137.8000000000002</v>
      </c>
      <c r="I875" s="22">
        <f>ROUND(F875 * H875, 2)</f>
        <v>2137.8000000000002</v>
      </c>
      <c r="J875" s="23">
        <f t="shared" si="121"/>
        <v>2.1190250477524991E-5</v>
      </c>
    </row>
    <row r="876" spans="1:10" ht="24" customHeight="1" x14ac:dyDescent="0.2">
      <c r="A876" s="31" t="s">
        <v>1394</v>
      </c>
      <c r="B876" s="32"/>
      <c r="C876" s="32"/>
      <c r="D876" s="33" t="s">
        <v>3035</v>
      </c>
      <c r="E876" s="32" t="s">
        <v>2816</v>
      </c>
      <c r="F876" s="34"/>
      <c r="G876" s="35"/>
      <c r="H876" s="35"/>
      <c r="I876" s="36"/>
      <c r="J876" s="37"/>
    </row>
    <row r="877" spans="1:10" ht="26.1" customHeight="1" x14ac:dyDescent="0.2">
      <c r="A877" s="38" t="s">
        <v>1395</v>
      </c>
      <c r="B877" s="39" t="s">
        <v>1361</v>
      </c>
      <c r="C877" s="40" t="s">
        <v>95</v>
      </c>
      <c r="D877" s="41" t="s">
        <v>1362</v>
      </c>
      <c r="E877" s="42" t="s">
        <v>43</v>
      </c>
      <c r="F877" s="43">
        <v>30</v>
      </c>
      <c r="G877" s="44">
        <v>30</v>
      </c>
      <c r="H877" s="44">
        <f>ROUND(G877 * (1 + 31.29 / 100), 2)</f>
        <v>39.39</v>
      </c>
      <c r="I877" s="44">
        <f>ROUND(F877 * H877, 2)</f>
        <v>1181.7</v>
      </c>
      <c r="J877" s="45">
        <f t="shared" si="121"/>
        <v>1.1713218724525812E-5</v>
      </c>
    </row>
    <row r="878" spans="1:10" ht="26.1" customHeight="1" x14ac:dyDescent="0.2">
      <c r="A878" s="38" t="s">
        <v>1396</v>
      </c>
      <c r="B878" s="39" t="s">
        <v>1364</v>
      </c>
      <c r="C878" s="40" t="s">
        <v>95</v>
      </c>
      <c r="D878" s="41" t="s">
        <v>1365</v>
      </c>
      <c r="E878" s="42" t="s">
        <v>43</v>
      </c>
      <c r="F878" s="43">
        <v>1</v>
      </c>
      <c r="G878" s="44">
        <v>1300.46</v>
      </c>
      <c r="H878" s="44">
        <f>ROUND(G878 * (1 + 31.29 / 100), 2)</f>
        <v>1707.37</v>
      </c>
      <c r="I878" s="44">
        <f>ROUND(F878 * H878, 2)</f>
        <v>1707.37</v>
      </c>
      <c r="J878" s="45">
        <f t="shared" si="121"/>
        <v>1.6923752436061297E-5</v>
      </c>
    </row>
    <row r="879" spans="1:10" ht="26.1" customHeight="1" x14ac:dyDescent="0.2">
      <c r="A879" s="16" t="s">
        <v>1397</v>
      </c>
      <c r="B879" s="17" t="s">
        <v>1370</v>
      </c>
      <c r="C879" s="18" t="s">
        <v>95</v>
      </c>
      <c r="D879" s="19" t="s">
        <v>1371</v>
      </c>
      <c r="E879" s="20" t="s">
        <v>43</v>
      </c>
      <c r="F879" s="21">
        <v>15</v>
      </c>
      <c r="G879" s="22">
        <v>328.91</v>
      </c>
      <c r="H879" s="22">
        <f>ROUND(G879 * (1 + 31.29 / 100), 2)</f>
        <v>431.83</v>
      </c>
      <c r="I879" s="22">
        <f>ROUND(F879 * H879, 2)</f>
        <v>6477.45</v>
      </c>
      <c r="J879" s="23">
        <f t="shared" si="121"/>
        <v>6.4205626324092172E-5</v>
      </c>
    </row>
    <row r="880" spans="1:10" ht="26.1" customHeight="1" x14ac:dyDescent="0.2">
      <c r="A880" s="16" t="s">
        <v>1398</v>
      </c>
      <c r="B880" s="17" t="s">
        <v>1373</v>
      </c>
      <c r="C880" s="18" t="s">
        <v>1374</v>
      </c>
      <c r="D880" s="19" t="s">
        <v>1375</v>
      </c>
      <c r="E880" s="20" t="s">
        <v>43</v>
      </c>
      <c r="F880" s="21">
        <v>1</v>
      </c>
      <c r="G880" s="22">
        <v>1628.3</v>
      </c>
      <c r="H880" s="22">
        <f>ROUND(G880 * (1 + 31.29 / 100), 2)</f>
        <v>2137.8000000000002</v>
      </c>
      <c r="I880" s="22">
        <f>ROUND(F880 * H880, 2)</f>
        <v>2137.8000000000002</v>
      </c>
      <c r="J880" s="23">
        <f t="shared" si="121"/>
        <v>2.1190250477524991E-5</v>
      </c>
    </row>
    <row r="881" spans="1:10" ht="24" customHeight="1" x14ac:dyDescent="0.2">
      <c r="A881" s="31" t="s">
        <v>1399</v>
      </c>
      <c r="B881" s="32"/>
      <c r="C881" s="32"/>
      <c r="D881" s="33" t="s">
        <v>3031</v>
      </c>
      <c r="E881" s="32" t="s">
        <v>2816</v>
      </c>
      <c r="F881" s="34"/>
      <c r="G881" s="35"/>
      <c r="H881" s="35"/>
      <c r="I881" s="36"/>
      <c r="J881" s="37"/>
    </row>
    <row r="882" spans="1:10" ht="26.1" customHeight="1" x14ac:dyDescent="0.2">
      <c r="A882" s="38" t="s">
        <v>1400</v>
      </c>
      <c r="B882" s="39" t="s">
        <v>1361</v>
      </c>
      <c r="C882" s="40" t="s">
        <v>95</v>
      </c>
      <c r="D882" s="41" t="s">
        <v>1362</v>
      </c>
      <c r="E882" s="42" t="s">
        <v>43</v>
      </c>
      <c r="F882" s="43">
        <v>8</v>
      </c>
      <c r="G882" s="44">
        <v>30</v>
      </c>
      <c r="H882" s="44">
        <f>ROUND(G882 * (1 + 31.29 / 100), 2)</f>
        <v>39.39</v>
      </c>
      <c r="I882" s="44">
        <f>ROUND(F882 * H882, 2)</f>
        <v>315.12</v>
      </c>
      <c r="J882" s="45">
        <f t="shared" si="121"/>
        <v>3.1235249932068833E-6</v>
      </c>
    </row>
    <row r="883" spans="1:10" ht="26.1" customHeight="1" x14ac:dyDescent="0.2">
      <c r="A883" s="38" t="s">
        <v>1401</v>
      </c>
      <c r="B883" s="39" t="s">
        <v>1364</v>
      </c>
      <c r="C883" s="40" t="s">
        <v>95</v>
      </c>
      <c r="D883" s="41" t="s">
        <v>1365</v>
      </c>
      <c r="E883" s="42" t="s">
        <v>43</v>
      </c>
      <c r="F883" s="43">
        <v>1</v>
      </c>
      <c r="G883" s="44">
        <v>1300.46</v>
      </c>
      <c r="H883" s="44">
        <f>ROUND(G883 * (1 + 31.29 / 100), 2)</f>
        <v>1707.37</v>
      </c>
      <c r="I883" s="44">
        <f>ROUND(F883 * H883, 2)</f>
        <v>1707.37</v>
      </c>
      <c r="J883" s="45">
        <f t="shared" si="121"/>
        <v>1.6923752436061297E-5</v>
      </c>
    </row>
    <row r="884" spans="1:10" ht="26.1" customHeight="1" x14ac:dyDescent="0.2">
      <c r="A884" s="16" t="s">
        <v>1402</v>
      </c>
      <c r="B884" s="17" t="s">
        <v>1367</v>
      </c>
      <c r="C884" s="18" t="s">
        <v>95</v>
      </c>
      <c r="D884" s="19" t="s">
        <v>1368</v>
      </c>
      <c r="E884" s="20" t="s">
        <v>43</v>
      </c>
      <c r="F884" s="21">
        <v>1</v>
      </c>
      <c r="G884" s="22">
        <v>661.73</v>
      </c>
      <c r="H884" s="22">
        <f>ROUND(G884 * (1 + 31.29 / 100), 2)</f>
        <v>868.79</v>
      </c>
      <c r="I884" s="22">
        <f>ROUND(F884 * H884, 2)</f>
        <v>868.79</v>
      </c>
      <c r="J884" s="23">
        <f t="shared" si="121"/>
        <v>8.6115996409247518E-6</v>
      </c>
    </row>
    <row r="885" spans="1:10" ht="26.1" customHeight="1" x14ac:dyDescent="0.2">
      <c r="A885" s="16" t="s">
        <v>1403</v>
      </c>
      <c r="B885" s="17" t="s">
        <v>1370</v>
      </c>
      <c r="C885" s="18" t="s">
        <v>95</v>
      </c>
      <c r="D885" s="19" t="s">
        <v>1371</v>
      </c>
      <c r="E885" s="20" t="s">
        <v>43</v>
      </c>
      <c r="F885" s="21">
        <v>3</v>
      </c>
      <c r="G885" s="22">
        <v>328.91</v>
      </c>
      <c r="H885" s="22">
        <f>ROUND(G885 * (1 + 31.29 / 100), 2)</f>
        <v>431.83</v>
      </c>
      <c r="I885" s="22">
        <f>ROUND(F885 * H885, 2)</f>
        <v>1295.49</v>
      </c>
      <c r="J885" s="23">
        <f t="shared" si="121"/>
        <v>1.2841125264818435E-5</v>
      </c>
    </row>
    <row r="886" spans="1:10" ht="26.1" customHeight="1" x14ac:dyDescent="0.2">
      <c r="A886" s="16" t="s">
        <v>1404</v>
      </c>
      <c r="B886" s="17" t="s">
        <v>1373</v>
      </c>
      <c r="C886" s="18" t="s">
        <v>1374</v>
      </c>
      <c r="D886" s="19" t="s">
        <v>1375</v>
      </c>
      <c r="E886" s="20" t="s">
        <v>43</v>
      </c>
      <c r="F886" s="21">
        <v>1</v>
      </c>
      <c r="G886" s="22">
        <v>1628.3</v>
      </c>
      <c r="H886" s="22">
        <f>ROUND(G886 * (1 + 31.29 / 100), 2)</f>
        <v>2137.8000000000002</v>
      </c>
      <c r="I886" s="22">
        <f>ROUND(F886 * H886, 2)</f>
        <v>2137.8000000000002</v>
      </c>
      <c r="J886" s="23">
        <f t="shared" si="121"/>
        <v>2.1190250477524991E-5</v>
      </c>
    </row>
    <row r="887" spans="1:10" ht="26.1" customHeight="1" x14ac:dyDescent="0.2">
      <c r="A887" s="31" t="s">
        <v>1405</v>
      </c>
      <c r="B887" s="32"/>
      <c r="C887" s="32"/>
      <c r="D887" s="33" t="s">
        <v>3036</v>
      </c>
      <c r="E887" s="32" t="s">
        <v>2816</v>
      </c>
      <c r="F887" s="34"/>
      <c r="G887" s="35"/>
      <c r="H887" s="35"/>
      <c r="I887" s="36"/>
      <c r="J887" s="37"/>
    </row>
    <row r="888" spans="1:10" ht="24" customHeight="1" x14ac:dyDescent="0.2">
      <c r="A888" s="31" t="s">
        <v>1406</v>
      </c>
      <c r="B888" s="32"/>
      <c r="C888" s="32"/>
      <c r="D888" s="33" t="s">
        <v>2870</v>
      </c>
      <c r="E888" s="32" t="s">
        <v>2816</v>
      </c>
      <c r="F888" s="34"/>
      <c r="G888" s="35"/>
      <c r="H888" s="35"/>
      <c r="I888" s="36"/>
      <c r="J888" s="37"/>
    </row>
    <row r="889" spans="1:10" ht="24" customHeight="1" x14ac:dyDescent="0.2">
      <c r="A889" s="31" t="s">
        <v>1407</v>
      </c>
      <c r="B889" s="32"/>
      <c r="C889" s="32"/>
      <c r="D889" s="33" t="s">
        <v>3037</v>
      </c>
      <c r="E889" s="32" t="s">
        <v>2816</v>
      </c>
      <c r="F889" s="34"/>
      <c r="G889" s="35"/>
      <c r="H889" s="35"/>
      <c r="I889" s="36"/>
      <c r="J889" s="37"/>
    </row>
    <row r="890" spans="1:10" ht="26.1" customHeight="1" x14ac:dyDescent="0.2">
      <c r="A890" s="16" t="s">
        <v>1408</v>
      </c>
      <c r="B890" s="17" t="s">
        <v>318</v>
      </c>
      <c r="C890" s="18" t="s">
        <v>30</v>
      </c>
      <c r="D890" s="19" t="s">
        <v>319</v>
      </c>
      <c r="E890" s="20" t="s">
        <v>2822</v>
      </c>
      <c r="F890" s="21">
        <v>66</v>
      </c>
      <c r="G890" s="22">
        <v>70.33</v>
      </c>
      <c r="H890" s="22">
        <f t="shared" ref="H890:H907" si="124">ROUND(G890 * (1 + 31.29 / 100), 2)</f>
        <v>92.34</v>
      </c>
      <c r="I890" s="22">
        <f t="shared" ref="I890:I907" si="125">ROUND(F890 * H890, 2)</f>
        <v>6094.44</v>
      </c>
      <c r="J890" s="23">
        <f t="shared" si="121"/>
        <v>6.0409163682405931E-5</v>
      </c>
    </row>
    <row r="891" spans="1:10" ht="26.1" customHeight="1" x14ac:dyDescent="0.2">
      <c r="A891" s="16" t="s">
        <v>1409</v>
      </c>
      <c r="B891" s="17" t="s">
        <v>281</v>
      </c>
      <c r="C891" s="18" t="s">
        <v>30</v>
      </c>
      <c r="D891" s="19" t="s">
        <v>282</v>
      </c>
      <c r="E891" s="20" t="s">
        <v>224</v>
      </c>
      <c r="F891" s="21">
        <v>440</v>
      </c>
      <c r="G891" s="22">
        <v>86.14</v>
      </c>
      <c r="H891" s="22">
        <f t="shared" si="124"/>
        <v>113.09</v>
      </c>
      <c r="I891" s="22">
        <f t="shared" si="125"/>
        <v>49759.6</v>
      </c>
      <c r="J891" s="23">
        <f t="shared" si="121"/>
        <v>4.9322592743074767E-4</v>
      </c>
    </row>
    <row r="892" spans="1:10" ht="26.1" customHeight="1" x14ac:dyDescent="0.2">
      <c r="A892" s="16" t="s">
        <v>1410</v>
      </c>
      <c r="B892" s="17" t="s">
        <v>323</v>
      </c>
      <c r="C892" s="18" t="s">
        <v>30</v>
      </c>
      <c r="D892" s="19" t="s">
        <v>324</v>
      </c>
      <c r="E892" s="20" t="s">
        <v>2822</v>
      </c>
      <c r="F892" s="21">
        <v>65.14</v>
      </c>
      <c r="G892" s="22">
        <v>18.27</v>
      </c>
      <c r="H892" s="22">
        <f t="shared" si="124"/>
        <v>23.99</v>
      </c>
      <c r="I892" s="22">
        <f t="shared" si="125"/>
        <v>1562.71</v>
      </c>
      <c r="J892" s="23">
        <f t="shared" si="121"/>
        <v>1.5489857013627599E-5</v>
      </c>
    </row>
    <row r="893" spans="1:10" ht="39" customHeight="1" x14ac:dyDescent="0.2">
      <c r="A893" s="16" t="s">
        <v>1411</v>
      </c>
      <c r="B893" s="17" t="s">
        <v>1412</v>
      </c>
      <c r="C893" s="18" t="s">
        <v>30</v>
      </c>
      <c r="D893" s="19" t="s">
        <v>1413</v>
      </c>
      <c r="E893" s="20" t="s">
        <v>43</v>
      </c>
      <c r="F893" s="21">
        <v>33</v>
      </c>
      <c r="G893" s="22">
        <v>160.47999999999999</v>
      </c>
      <c r="H893" s="22">
        <f t="shared" si="124"/>
        <v>210.69</v>
      </c>
      <c r="I893" s="22">
        <f t="shared" si="125"/>
        <v>6952.77</v>
      </c>
      <c r="J893" s="23">
        <f t="shared" si="121"/>
        <v>6.8917081959313987E-5</v>
      </c>
    </row>
    <row r="894" spans="1:10" ht="26.1" customHeight="1" x14ac:dyDescent="0.2">
      <c r="A894" s="16" t="s">
        <v>1414</v>
      </c>
      <c r="B894" s="17" t="s">
        <v>361</v>
      </c>
      <c r="C894" s="18" t="s">
        <v>30</v>
      </c>
      <c r="D894" s="19" t="s">
        <v>362</v>
      </c>
      <c r="E894" s="20" t="s">
        <v>43</v>
      </c>
      <c r="F894" s="21">
        <v>33</v>
      </c>
      <c r="G894" s="22">
        <v>67.099999999999994</v>
      </c>
      <c r="H894" s="22">
        <f t="shared" si="124"/>
        <v>88.1</v>
      </c>
      <c r="I894" s="22">
        <f t="shared" si="125"/>
        <v>2907.3</v>
      </c>
      <c r="J894" s="23">
        <f t="shared" si="121"/>
        <v>2.8817670134394427E-5</v>
      </c>
    </row>
    <row r="895" spans="1:10" ht="26.1" customHeight="1" x14ac:dyDescent="0.2">
      <c r="A895" s="16" t="s">
        <v>1415</v>
      </c>
      <c r="B895" s="17" t="s">
        <v>1416</v>
      </c>
      <c r="C895" s="18" t="s">
        <v>27</v>
      </c>
      <c r="D895" s="19" t="s">
        <v>3038</v>
      </c>
      <c r="E895" s="20" t="s">
        <v>43</v>
      </c>
      <c r="F895" s="21">
        <v>66</v>
      </c>
      <c r="G895" s="22">
        <v>7.23</v>
      </c>
      <c r="H895" s="22">
        <f t="shared" si="124"/>
        <v>9.49</v>
      </c>
      <c r="I895" s="22">
        <f t="shared" si="125"/>
        <v>626.34</v>
      </c>
      <c r="J895" s="23">
        <f t="shared" si="121"/>
        <v>6.2083924988740773E-6</v>
      </c>
    </row>
    <row r="896" spans="1:10" ht="24" customHeight="1" x14ac:dyDescent="0.2">
      <c r="A896" s="16" t="s">
        <v>1417</v>
      </c>
      <c r="B896" s="17" t="s">
        <v>1418</v>
      </c>
      <c r="C896" s="18" t="s">
        <v>95</v>
      </c>
      <c r="D896" s="19" t="s">
        <v>1419</v>
      </c>
      <c r="E896" s="20" t="s">
        <v>43</v>
      </c>
      <c r="F896" s="21">
        <v>20</v>
      </c>
      <c r="G896" s="22">
        <v>53.2</v>
      </c>
      <c r="H896" s="22">
        <f t="shared" si="124"/>
        <v>69.849999999999994</v>
      </c>
      <c r="I896" s="22">
        <f t="shared" si="125"/>
        <v>1397</v>
      </c>
      <c r="J896" s="23">
        <f t="shared" si="121"/>
        <v>1.3847310280242498E-5</v>
      </c>
    </row>
    <row r="897" spans="1:10" ht="39" customHeight="1" x14ac:dyDescent="0.2">
      <c r="A897" s="16" t="s">
        <v>1420</v>
      </c>
      <c r="B897" s="17" t="s">
        <v>964</v>
      </c>
      <c r="C897" s="18" t="s">
        <v>30</v>
      </c>
      <c r="D897" s="19" t="s">
        <v>965</v>
      </c>
      <c r="E897" s="20" t="s">
        <v>224</v>
      </c>
      <c r="F897" s="21">
        <v>60</v>
      </c>
      <c r="G897" s="22">
        <v>17.059999999999999</v>
      </c>
      <c r="H897" s="22">
        <f t="shared" si="124"/>
        <v>22.4</v>
      </c>
      <c r="I897" s="22">
        <f t="shared" si="125"/>
        <v>1344</v>
      </c>
      <c r="J897" s="23">
        <f t="shared" si="121"/>
        <v>1.3321964936754415E-5</v>
      </c>
    </row>
    <row r="898" spans="1:10" ht="39" customHeight="1" x14ac:dyDescent="0.2">
      <c r="A898" s="16" t="s">
        <v>1421</v>
      </c>
      <c r="B898" s="17" t="s">
        <v>1422</v>
      </c>
      <c r="C898" s="18" t="s">
        <v>30</v>
      </c>
      <c r="D898" s="19" t="s">
        <v>1423</v>
      </c>
      <c r="E898" s="20" t="s">
        <v>43</v>
      </c>
      <c r="F898" s="21">
        <v>40</v>
      </c>
      <c r="G898" s="22">
        <v>18.07</v>
      </c>
      <c r="H898" s="22">
        <f t="shared" si="124"/>
        <v>23.72</v>
      </c>
      <c r="I898" s="22">
        <f t="shared" si="125"/>
        <v>948.8</v>
      </c>
      <c r="J898" s="23">
        <f t="shared" si="121"/>
        <v>9.4046728660659131E-6</v>
      </c>
    </row>
    <row r="899" spans="1:10" ht="24" customHeight="1" x14ac:dyDescent="0.2">
      <c r="A899" s="38" t="s">
        <v>1424</v>
      </c>
      <c r="B899" s="39" t="s">
        <v>523</v>
      </c>
      <c r="C899" s="40" t="s">
        <v>30</v>
      </c>
      <c r="D899" s="41" t="s">
        <v>524</v>
      </c>
      <c r="E899" s="42" t="s">
        <v>43</v>
      </c>
      <c r="F899" s="43">
        <v>500</v>
      </c>
      <c r="G899" s="44">
        <v>0.19</v>
      </c>
      <c r="H899" s="44">
        <f t="shared" si="124"/>
        <v>0.25</v>
      </c>
      <c r="I899" s="44">
        <f t="shared" si="125"/>
        <v>125</v>
      </c>
      <c r="J899" s="45">
        <f t="shared" si="121"/>
        <v>1.2390220365284984E-6</v>
      </c>
    </row>
    <row r="900" spans="1:10" ht="26.1" customHeight="1" x14ac:dyDescent="0.2">
      <c r="A900" s="16" t="s">
        <v>1425</v>
      </c>
      <c r="B900" s="17" t="s">
        <v>1426</v>
      </c>
      <c r="C900" s="18" t="s">
        <v>27</v>
      </c>
      <c r="D900" s="19" t="s">
        <v>3039</v>
      </c>
      <c r="E900" s="20" t="s">
        <v>224</v>
      </c>
      <c r="F900" s="21">
        <v>1230</v>
      </c>
      <c r="G900" s="22">
        <v>15.55</v>
      </c>
      <c r="H900" s="22">
        <f t="shared" si="124"/>
        <v>20.420000000000002</v>
      </c>
      <c r="I900" s="22">
        <f t="shared" si="125"/>
        <v>25116.6</v>
      </c>
      <c r="J900" s="23">
        <f t="shared" si="121"/>
        <v>2.4896016706137342E-4</v>
      </c>
    </row>
    <row r="901" spans="1:10" ht="26.1" customHeight="1" x14ac:dyDescent="0.2">
      <c r="A901" s="16" t="s">
        <v>1427</v>
      </c>
      <c r="B901" s="17" t="s">
        <v>1428</v>
      </c>
      <c r="C901" s="18" t="s">
        <v>27</v>
      </c>
      <c r="D901" s="19" t="s">
        <v>3040</v>
      </c>
      <c r="E901" s="20" t="s">
        <v>43</v>
      </c>
      <c r="F901" s="21">
        <v>1500</v>
      </c>
      <c r="G901" s="22">
        <v>4.01</v>
      </c>
      <c r="H901" s="22">
        <f t="shared" si="124"/>
        <v>5.26</v>
      </c>
      <c r="I901" s="22">
        <f t="shared" si="125"/>
        <v>7890</v>
      </c>
      <c r="J901" s="23">
        <f t="shared" ref="J901:J964" si="126">I901 / 100886018.42</f>
        <v>7.8207070945678821E-5</v>
      </c>
    </row>
    <row r="902" spans="1:10" ht="24" customHeight="1" x14ac:dyDescent="0.2">
      <c r="A902" s="38" t="s">
        <v>1429</v>
      </c>
      <c r="B902" s="39" t="s">
        <v>921</v>
      </c>
      <c r="C902" s="40" t="s">
        <v>30</v>
      </c>
      <c r="D902" s="41" t="s">
        <v>922</v>
      </c>
      <c r="E902" s="42" t="s">
        <v>43</v>
      </c>
      <c r="F902" s="43">
        <v>1500</v>
      </c>
      <c r="G902" s="44">
        <v>0.3</v>
      </c>
      <c r="H902" s="44">
        <f t="shared" si="124"/>
        <v>0.39</v>
      </c>
      <c r="I902" s="44">
        <f t="shared" si="125"/>
        <v>585</v>
      </c>
      <c r="J902" s="45">
        <f t="shared" si="126"/>
        <v>5.7986231309533725E-6</v>
      </c>
    </row>
    <row r="903" spans="1:10" ht="24" customHeight="1" x14ac:dyDescent="0.2">
      <c r="A903" s="16" t="s">
        <v>1430</v>
      </c>
      <c r="B903" s="17" t="s">
        <v>516</v>
      </c>
      <c r="C903" s="18" t="s">
        <v>27</v>
      </c>
      <c r="D903" s="19" t="s">
        <v>2928</v>
      </c>
      <c r="E903" s="20" t="s">
        <v>43</v>
      </c>
      <c r="F903" s="21">
        <v>1500</v>
      </c>
      <c r="G903" s="22">
        <v>0.41</v>
      </c>
      <c r="H903" s="22">
        <f t="shared" si="124"/>
        <v>0.54</v>
      </c>
      <c r="I903" s="22">
        <f t="shared" si="125"/>
        <v>810</v>
      </c>
      <c r="J903" s="23">
        <f t="shared" si="126"/>
        <v>8.0288627967046701E-6</v>
      </c>
    </row>
    <row r="904" spans="1:10" ht="24" customHeight="1" x14ac:dyDescent="0.2">
      <c r="A904" s="38" t="s">
        <v>1431</v>
      </c>
      <c r="B904" s="39" t="s">
        <v>1432</v>
      </c>
      <c r="C904" s="40" t="s">
        <v>27</v>
      </c>
      <c r="D904" s="41" t="s">
        <v>3041</v>
      </c>
      <c r="E904" s="42" t="s">
        <v>43</v>
      </c>
      <c r="F904" s="43">
        <v>526</v>
      </c>
      <c r="G904" s="44">
        <v>27.4</v>
      </c>
      <c r="H904" s="44">
        <f t="shared" si="124"/>
        <v>35.97</v>
      </c>
      <c r="I904" s="44">
        <f t="shared" si="125"/>
        <v>18920.22</v>
      </c>
      <c r="J904" s="45">
        <f t="shared" si="126"/>
        <v>1.8754055612773781E-4</v>
      </c>
    </row>
    <row r="905" spans="1:10" ht="26.1" customHeight="1" x14ac:dyDescent="0.2">
      <c r="A905" s="38" t="s">
        <v>1433</v>
      </c>
      <c r="B905" s="39" t="s">
        <v>1434</v>
      </c>
      <c r="C905" s="40" t="s">
        <v>30</v>
      </c>
      <c r="D905" s="41" t="s">
        <v>1435</v>
      </c>
      <c r="E905" s="42" t="s">
        <v>43</v>
      </c>
      <c r="F905" s="43">
        <v>40</v>
      </c>
      <c r="G905" s="44">
        <v>9.44</v>
      </c>
      <c r="H905" s="44">
        <f t="shared" si="124"/>
        <v>12.39</v>
      </c>
      <c r="I905" s="44">
        <f t="shared" si="125"/>
        <v>495.6</v>
      </c>
      <c r="J905" s="45">
        <f t="shared" si="126"/>
        <v>4.9124745704281902E-6</v>
      </c>
    </row>
    <row r="906" spans="1:10" ht="26.1" customHeight="1" x14ac:dyDescent="0.2">
      <c r="A906" s="16" t="s">
        <v>1436</v>
      </c>
      <c r="B906" s="17" t="s">
        <v>1437</v>
      </c>
      <c r="C906" s="18" t="s">
        <v>27</v>
      </c>
      <c r="D906" s="19" t="s">
        <v>3042</v>
      </c>
      <c r="E906" s="20" t="s">
        <v>43</v>
      </c>
      <c r="F906" s="21">
        <v>1</v>
      </c>
      <c r="G906" s="22">
        <v>361.11</v>
      </c>
      <c r="H906" s="22">
        <f t="shared" si="124"/>
        <v>474.1</v>
      </c>
      <c r="I906" s="22">
        <f t="shared" si="125"/>
        <v>474.1</v>
      </c>
      <c r="J906" s="23">
        <f t="shared" si="126"/>
        <v>4.6993627801452885E-6</v>
      </c>
    </row>
    <row r="907" spans="1:10" ht="26.1" customHeight="1" x14ac:dyDescent="0.2">
      <c r="A907" s="38" t="s">
        <v>1438</v>
      </c>
      <c r="B907" s="39" t="s">
        <v>1439</v>
      </c>
      <c r="C907" s="40" t="s">
        <v>30</v>
      </c>
      <c r="D907" s="41" t="s">
        <v>1440</v>
      </c>
      <c r="E907" s="42" t="s">
        <v>43</v>
      </c>
      <c r="F907" s="43">
        <v>242</v>
      </c>
      <c r="G907" s="44">
        <v>25.51</v>
      </c>
      <c r="H907" s="44">
        <f t="shared" si="124"/>
        <v>33.49</v>
      </c>
      <c r="I907" s="44">
        <f t="shared" si="125"/>
        <v>8104.58</v>
      </c>
      <c r="J907" s="45">
        <f t="shared" si="126"/>
        <v>8.0334025734465103E-5</v>
      </c>
    </row>
    <row r="908" spans="1:10" ht="24" customHeight="1" x14ac:dyDescent="0.2">
      <c r="A908" s="24" t="s">
        <v>1441</v>
      </c>
      <c r="B908" s="25"/>
      <c r="C908" s="25"/>
      <c r="D908" s="26" t="s">
        <v>1442</v>
      </c>
      <c r="E908" s="25" t="s">
        <v>2816</v>
      </c>
      <c r="F908" s="27"/>
      <c r="G908" s="28"/>
      <c r="H908" s="28"/>
      <c r="I908" s="29">
        <f>SUM(I909:I912)</f>
        <v>2808330.29</v>
      </c>
      <c r="J908" s="30">
        <f t="shared" si="126"/>
        <v>2.7836664921283748E-2</v>
      </c>
    </row>
    <row r="909" spans="1:10" ht="51.95" customHeight="1" x14ac:dyDescent="0.2">
      <c r="A909" s="16" t="s">
        <v>1443</v>
      </c>
      <c r="B909" s="17" t="s">
        <v>1444</v>
      </c>
      <c r="C909" s="18" t="s">
        <v>30</v>
      </c>
      <c r="D909" s="19" t="s">
        <v>1445</v>
      </c>
      <c r="E909" s="20" t="s">
        <v>2818</v>
      </c>
      <c r="F909" s="21">
        <v>33279.67</v>
      </c>
      <c r="G909" s="22">
        <v>7.09</v>
      </c>
      <c r="H909" s="22">
        <f>ROUND(G909 * (1 + 31.29 / 100), 2)</f>
        <v>9.31</v>
      </c>
      <c r="I909" s="22">
        <f>ROUND(F909 * H909, 2)</f>
        <v>309833.73</v>
      </c>
      <c r="J909" s="23">
        <f t="shared" si="126"/>
        <v>3.0711265530385672E-3</v>
      </c>
    </row>
    <row r="910" spans="1:10" ht="51.95" customHeight="1" x14ac:dyDescent="0.2">
      <c r="A910" s="16" t="s">
        <v>1446</v>
      </c>
      <c r="B910" s="17" t="s">
        <v>1447</v>
      </c>
      <c r="C910" s="18" t="s">
        <v>30</v>
      </c>
      <c r="D910" s="19" t="s">
        <v>1448</v>
      </c>
      <c r="E910" s="20" t="s">
        <v>2818</v>
      </c>
      <c r="F910" s="21">
        <v>33279.67</v>
      </c>
      <c r="G910" s="22">
        <v>47.73</v>
      </c>
      <c r="H910" s="22">
        <f>ROUND(G910 * (1 + 31.29 / 100), 2)</f>
        <v>62.66</v>
      </c>
      <c r="I910" s="22">
        <f>ROUND(F910 * H910, 2)</f>
        <v>2085304.12</v>
      </c>
      <c r="J910" s="23">
        <f t="shared" si="126"/>
        <v>2.0669902060349347E-2</v>
      </c>
    </row>
    <row r="911" spans="1:10" ht="26.1" customHeight="1" x14ac:dyDescent="0.2">
      <c r="A911" s="16" t="s">
        <v>1449</v>
      </c>
      <c r="B911" s="17" t="s">
        <v>1450</v>
      </c>
      <c r="C911" s="18" t="s">
        <v>95</v>
      </c>
      <c r="D911" s="19" t="s">
        <v>3043</v>
      </c>
      <c r="E911" s="20" t="s">
        <v>2818</v>
      </c>
      <c r="F911" s="21">
        <v>938.17</v>
      </c>
      <c r="G911" s="22">
        <v>148.21</v>
      </c>
      <c r="H911" s="22">
        <f>ROUND(G911 * (1 + 31.29 / 100), 2)</f>
        <v>194.58</v>
      </c>
      <c r="I911" s="22">
        <f>ROUND(F911 * H911, 2)</f>
        <v>182549.12</v>
      </c>
      <c r="J911" s="23">
        <f t="shared" si="126"/>
        <v>1.8094590594310818E-3</v>
      </c>
    </row>
    <row r="912" spans="1:10" ht="51.95" customHeight="1" x14ac:dyDescent="0.2">
      <c r="A912" s="38" t="s">
        <v>1451</v>
      </c>
      <c r="B912" s="39" t="s">
        <v>1452</v>
      </c>
      <c r="C912" s="40" t="s">
        <v>27</v>
      </c>
      <c r="D912" s="41" t="s">
        <v>3044</v>
      </c>
      <c r="E912" s="42" t="s">
        <v>2818</v>
      </c>
      <c r="F912" s="43">
        <v>347.7</v>
      </c>
      <c r="G912" s="44">
        <v>505.25</v>
      </c>
      <c r="H912" s="44">
        <f>ROUND(G912 * (1 + 31.29 / 100), 2)</f>
        <v>663.34</v>
      </c>
      <c r="I912" s="44">
        <f>ROUND(F912 * H912, 2)</f>
        <v>230643.32</v>
      </c>
      <c r="J912" s="45">
        <f t="shared" si="126"/>
        <v>2.286177248464753E-3</v>
      </c>
    </row>
    <row r="913" spans="1:10" ht="24" customHeight="1" x14ac:dyDescent="0.2">
      <c r="A913" s="24" t="s">
        <v>1453</v>
      </c>
      <c r="B913" s="25"/>
      <c r="C913" s="25"/>
      <c r="D913" s="26" t="s">
        <v>1454</v>
      </c>
      <c r="E913" s="25" t="s">
        <v>2816</v>
      </c>
      <c r="F913" s="27"/>
      <c r="G913" s="28"/>
      <c r="H913" s="28"/>
      <c r="I913" s="29">
        <f>SUM(I914:I933)</f>
        <v>23538861.699999999</v>
      </c>
      <c r="J913" s="30">
        <f t="shared" si="126"/>
        <v>0.23332134688877337</v>
      </c>
    </row>
    <row r="914" spans="1:10" ht="26.1" customHeight="1" x14ac:dyDescent="0.2">
      <c r="A914" s="16" t="s">
        <v>1455</v>
      </c>
      <c r="B914" s="17" t="s">
        <v>1456</v>
      </c>
      <c r="C914" s="18" t="s">
        <v>30</v>
      </c>
      <c r="D914" s="19" t="s">
        <v>1457</v>
      </c>
      <c r="E914" s="20" t="s">
        <v>2822</v>
      </c>
      <c r="F914" s="21">
        <v>1206.5899999999999</v>
      </c>
      <c r="G914" s="22">
        <v>544.14</v>
      </c>
      <c r="H914" s="22">
        <f t="shared" ref="H914:H933" si="127">ROUND(G914 * (1 + 31.29 / 100), 2)</f>
        <v>714.4</v>
      </c>
      <c r="I914" s="22">
        <f t="shared" ref="I914:I933" si="128">ROUND(F914 * H914, 2)</f>
        <v>861987.9</v>
      </c>
      <c r="J914" s="23">
        <f t="shared" si="126"/>
        <v>8.5441760265673895E-3</v>
      </c>
    </row>
    <row r="915" spans="1:10" ht="24" customHeight="1" x14ac:dyDescent="0.2">
      <c r="A915" s="16" t="s">
        <v>1458</v>
      </c>
      <c r="B915" s="17" t="s">
        <v>1459</v>
      </c>
      <c r="C915" s="18" t="s">
        <v>95</v>
      </c>
      <c r="D915" s="19" t="s">
        <v>1460</v>
      </c>
      <c r="E915" s="20" t="s">
        <v>2818</v>
      </c>
      <c r="F915" s="21">
        <v>12075.83</v>
      </c>
      <c r="G915" s="22">
        <v>59.84</v>
      </c>
      <c r="H915" s="22">
        <f t="shared" si="127"/>
        <v>78.56</v>
      </c>
      <c r="I915" s="22">
        <f t="shared" si="128"/>
        <v>948677.2</v>
      </c>
      <c r="J915" s="23">
        <f t="shared" si="126"/>
        <v>9.403455650817228E-3</v>
      </c>
    </row>
    <row r="916" spans="1:10" ht="26.1" customHeight="1" x14ac:dyDescent="0.2">
      <c r="A916" s="16" t="s">
        <v>1461</v>
      </c>
      <c r="B916" s="17" t="s">
        <v>1462</v>
      </c>
      <c r="C916" s="18" t="s">
        <v>95</v>
      </c>
      <c r="D916" s="19" t="s">
        <v>3045</v>
      </c>
      <c r="E916" s="20" t="s">
        <v>2818</v>
      </c>
      <c r="F916" s="21">
        <v>316.02</v>
      </c>
      <c r="G916" s="22">
        <v>380.7</v>
      </c>
      <c r="H916" s="22">
        <f t="shared" si="127"/>
        <v>499.82</v>
      </c>
      <c r="I916" s="22">
        <f t="shared" si="128"/>
        <v>157953.12</v>
      </c>
      <c r="J916" s="23">
        <f t="shared" si="126"/>
        <v>1.5656591713474422E-3</v>
      </c>
    </row>
    <row r="917" spans="1:10" ht="65.099999999999994" customHeight="1" x14ac:dyDescent="0.2">
      <c r="A917" s="16" t="s">
        <v>1463</v>
      </c>
      <c r="B917" s="17" t="s">
        <v>1464</v>
      </c>
      <c r="C917" s="18" t="s">
        <v>27</v>
      </c>
      <c r="D917" s="19" t="s">
        <v>3046</v>
      </c>
      <c r="E917" s="20" t="s">
        <v>2818</v>
      </c>
      <c r="F917" s="21">
        <v>313.58999999999997</v>
      </c>
      <c r="G917" s="22">
        <v>221.51</v>
      </c>
      <c r="H917" s="22">
        <f t="shared" si="127"/>
        <v>290.82</v>
      </c>
      <c r="I917" s="22">
        <f t="shared" si="128"/>
        <v>91198.24</v>
      </c>
      <c r="J917" s="23">
        <f t="shared" si="126"/>
        <v>9.0397303242091814E-4</v>
      </c>
    </row>
    <row r="918" spans="1:10" ht="65.099999999999994" customHeight="1" x14ac:dyDescent="0.2">
      <c r="A918" s="16" t="s">
        <v>1465</v>
      </c>
      <c r="B918" s="17" t="s">
        <v>1466</v>
      </c>
      <c r="C918" s="18" t="s">
        <v>27</v>
      </c>
      <c r="D918" s="19" t="s">
        <v>3047</v>
      </c>
      <c r="E918" s="20" t="s">
        <v>2818</v>
      </c>
      <c r="F918" s="21">
        <v>153.02000000000001</v>
      </c>
      <c r="G918" s="22">
        <v>202.12</v>
      </c>
      <c r="H918" s="22">
        <f t="shared" si="127"/>
        <v>265.36</v>
      </c>
      <c r="I918" s="22">
        <f t="shared" si="128"/>
        <v>40605.39</v>
      </c>
      <c r="J918" s="23">
        <f t="shared" si="126"/>
        <v>4.0248778409467139E-4</v>
      </c>
    </row>
    <row r="919" spans="1:10" ht="51.95" customHeight="1" x14ac:dyDescent="0.2">
      <c r="A919" s="16" t="s">
        <v>1467</v>
      </c>
      <c r="B919" s="17" t="s">
        <v>1468</v>
      </c>
      <c r="C919" s="18" t="s">
        <v>27</v>
      </c>
      <c r="D919" s="19" t="s">
        <v>3048</v>
      </c>
      <c r="E919" s="20" t="s">
        <v>2818</v>
      </c>
      <c r="F919" s="21">
        <v>244.75</v>
      </c>
      <c r="G919" s="22">
        <v>202.52</v>
      </c>
      <c r="H919" s="22">
        <f t="shared" si="127"/>
        <v>265.89</v>
      </c>
      <c r="I919" s="22">
        <f t="shared" si="128"/>
        <v>65076.58</v>
      </c>
      <c r="J919" s="23">
        <f t="shared" si="126"/>
        <v>6.4505053345527798E-4</v>
      </c>
    </row>
    <row r="920" spans="1:10" ht="26.1" customHeight="1" x14ac:dyDescent="0.2">
      <c r="A920" s="16" t="s">
        <v>1469</v>
      </c>
      <c r="B920" s="17" t="s">
        <v>1470</v>
      </c>
      <c r="C920" s="18" t="s">
        <v>22</v>
      </c>
      <c r="D920" s="19" t="s">
        <v>1471</v>
      </c>
      <c r="E920" s="20" t="s">
        <v>2818</v>
      </c>
      <c r="F920" s="21">
        <v>189.89</v>
      </c>
      <c r="G920" s="22">
        <v>224.7</v>
      </c>
      <c r="H920" s="22">
        <f t="shared" si="127"/>
        <v>295.01</v>
      </c>
      <c r="I920" s="22">
        <f t="shared" si="128"/>
        <v>56019.45</v>
      </c>
      <c r="J920" s="23">
        <f t="shared" si="126"/>
        <v>5.5527466419365106E-4</v>
      </c>
    </row>
    <row r="921" spans="1:10" ht="26.1" customHeight="1" x14ac:dyDescent="0.2">
      <c r="A921" s="16" t="s">
        <v>1472</v>
      </c>
      <c r="B921" s="17" t="s">
        <v>1473</v>
      </c>
      <c r="C921" s="18" t="s">
        <v>22</v>
      </c>
      <c r="D921" s="19" t="s">
        <v>1474</v>
      </c>
      <c r="E921" s="20" t="s">
        <v>2818</v>
      </c>
      <c r="F921" s="21">
        <v>10303.09</v>
      </c>
      <c r="G921" s="22">
        <v>1452.03</v>
      </c>
      <c r="H921" s="22">
        <f t="shared" si="127"/>
        <v>1906.37</v>
      </c>
      <c r="I921" s="22">
        <f t="shared" si="128"/>
        <v>19641501.68</v>
      </c>
      <c r="J921" s="23">
        <f t="shared" si="126"/>
        <v>0.19469002729625218</v>
      </c>
    </row>
    <row r="922" spans="1:10" ht="26.1" customHeight="1" x14ac:dyDescent="0.2">
      <c r="A922" s="16" t="s">
        <v>1475</v>
      </c>
      <c r="B922" s="17" t="s">
        <v>1476</v>
      </c>
      <c r="C922" s="18" t="s">
        <v>95</v>
      </c>
      <c r="D922" s="19" t="s">
        <v>3049</v>
      </c>
      <c r="E922" s="20" t="s">
        <v>2818</v>
      </c>
      <c r="F922" s="21">
        <v>24.61</v>
      </c>
      <c r="G922" s="22">
        <v>301.67</v>
      </c>
      <c r="H922" s="22">
        <f t="shared" si="127"/>
        <v>396.06</v>
      </c>
      <c r="I922" s="22">
        <f t="shared" si="128"/>
        <v>9747.0400000000009</v>
      </c>
      <c r="J922" s="23">
        <f t="shared" si="126"/>
        <v>9.6614378807397891E-5</v>
      </c>
    </row>
    <row r="923" spans="1:10" ht="26.1" customHeight="1" x14ac:dyDescent="0.2">
      <c r="A923" s="16" t="s">
        <v>1477</v>
      </c>
      <c r="B923" s="17" t="s">
        <v>1478</v>
      </c>
      <c r="C923" s="18" t="s">
        <v>95</v>
      </c>
      <c r="D923" s="19" t="s">
        <v>1479</v>
      </c>
      <c r="E923" s="20" t="s">
        <v>2818</v>
      </c>
      <c r="F923" s="21">
        <v>530.77</v>
      </c>
      <c r="G923" s="22">
        <v>281.77</v>
      </c>
      <c r="H923" s="22">
        <f t="shared" si="127"/>
        <v>369.94</v>
      </c>
      <c r="I923" s="22">
        <f t="shared" si="128"/>
        <v>196353.05</v>
      </c>
      <c r="J923" s="23">
        <f t="shared" si="126"/>
        <v>1.9462860471166565E-3</v>
      </c>
    </row>
    <row r="924" spans="1:10" ht="39" customHeight="1" x14ac:dyDescent="0.2">
      <c r="A924" s="16" t="s">
        <v>1480</v>
      </c>
      <c r="B924" s="17" t="s">
        <v>1481</v>
      </c>
      <c r="C924" s="18" t="s">
        <v>30</v>
      </c>
      <c r="D924" s="19" t="s">
        <v>1482</v>
      </c>
      <c r="E924" s="20" t="s">
        <v>2818</v>
      </c>
      <c r="F924" s="21">
        <v>4448.0200000000004</v>
      </c>
      <c r="G924" s="22">
        <v>94.9</v>
      </c>
      <c r="H924" s="22">
        <f t="shared" si="127"/>
        <v>124.59</v>
      </c>
      <c r="I924" s="22">
        <f t="shared" si="128"/>
        <v>554178.81000000006</v>
      </c>
      <c r="J924" s="23">
        <f t="shared" si="126"/>
        <v>5.4931180621371183E-3</v>
      </c>
    </row>
    <row r="925" spans="1:10" ht="26.1" customHeight="1" x14ac:dyDescent="0.2">
      <c r="A925" s="16" t="s">
        <v>1483</v>
      </c>
      <c r="B925" s="17" t="s">
        <v>1484</v>
      </c>
      <c r="C925" s="18" t="s">
        <v>30</v>
      </c>
      <c r="D925" s="19" t="s">
        <v>1485</v>
      </c>
      <c r="E925" s="20" t="s">
        <v>2818</v>
      </c>
      <c r="F925" s="21">
        <v>4448.0200000000004</v>
      </c>
      <c r="G925" s="22">
        <v>3.03</v>
      </c>
      <c r="H925" s="22">
        <f t="shared" si="127"/>
        <v>3.98</v>
      </c>
      <c r="I925" s="22">
        <f t="shared" si="128"/>
        <v>17703.12</v>
      </c>
      <c r="J925" s="23">
        <f t="shared" si="126"/>
        <v>1.754764463624671E-4</v>
      </c>
    </row>
    <row r="926" spans="1:10" ht="39" customHeight="1" x14ac:dyDescent="0.2">
      <c r="A926" s="16" t="s">
        <v>1486</v>
      </c>
      <c r="B926" s="17" t="s">
        <v>1487</v>
      </c>
      <c r="C926" s="18" t="s">
        <v>30</v>
      </c>
      <c r="D926" s="19" t="s">
        <v>1488</v>
      </c>
      <c r="E926" s="20" t="s">
        <v>2818</v>
      </c>
      <c r="F926" s="21">
        <v>913.98</v>
      </c>
      <c r="G926" s="22">
        <v>60.44</v>
      </c>
      <c r="H926" s="22">
        <f t="shared" si="127"/>
        <v>79.349999999999994</v>
      </c>
      <c r="I926" s="22">
        <f t="shared" si="128"/>
        <v>72524.31</v>
      </c>
      <c r="J926" s="23">
        <f t="shared" si="126"/>
        <v>7.1887374619219308E-4</v>
      </c>
    </row>
    <row r="927" spans="1:10" ht="39" customHeight="1" x14ac:dyDescent="0.2">
      <c r="A927" s="16" t="s">
        <v>1489</v>
      </c>
      <c r="B927" s="17" t="s">
        <v>1490</v>
      </c>
      <c r="C927" s="18" t="s">
        <v>30</v>
      </c>
      <c r="D927" s="19" t="s">
        <v>1491</v>
      </c>
      <c r="E927" s="20" t="s">
        <v>2818</v>
      </c>
      <c r="F927" s="21">
        <v>1208.1500000000001</v>
      </c>
      <c r="G927" s="22">
        <v>75.099999999999994</v>
      </c>
      <c r="H927" s="22">
        <f t="shared" si="127"/>
        <v>98.6</v>
      </c>
      <c r="I927" s="22">
        <f t="shared" si="128"/>
        <v>119123.59</v>
      </c>
      <c r="J927" s="23">
        <f t="shared" si="126"/>
        <v>1.1807740246430869E-3</v>
      </c>
    </row>
    <row r="928" spans="1:10" ht="24" customHeight="1" x14ac:dyDescent="0.2">
      <c r="A928" s="38" t="s">
        <v>1492</v>
      </c>
      <c r="B928" s="39" t="s">
        <v>1493</v>
      </c>
      <c r="C928" s="40" t="s">
        <v>30</v>
      </c>
      <c r="D928" s="41" t="s">
        <v>1494</v>
      </c>
      <c r="E928" s="42" t="s">
        <v>2822</v>
      </c>
      <c r="F928" s="43">
        <v>641.88</v>
      </c>
      <c r="G928" s="44">
        <v>107.14</v>
      </c>
      <c r="H928" s="44">
        <f t="shared" si="127"/>
        <v>140.66</v>
      </c>
      <c r="I928" s="44">
        <f t="shared" si="128"/>
        <v>90286.84</v>
      </c>
      <c r="J928" s="45">
        <f t="shared" si="126"/>
        <v>8.9493907494818143E-4</v>
      </c>
    </row>
    <row r="929" spans="1:10" ht="26.1" customHeight="1" x14ac:dyDescent="0.2">
      <c r="A929" s="16" t="s">
        <v>1495</v>
      </c>
      <c r="B929" s="17" t="s">
        <v>1496</v>
      </c>
      <c r="C929" s="18" t="s">
        <v>30</v>
      </c>
      <c r="D929" s="19" t="s">
        <v>1497</v>
      </c>
      <c r="E929" s="20" t="s">
        <v>2818</v>
      </c>
      <c r="F929" s="21">
        <v>3209.4</v>
      </c>
      <c r="G929" s="22">
        <v>21.5</v>
      </c>
      <c r="H929" s="22">
        <f t="shared" si="127"/>
        <v>28.23</v>
      </c>
      <c r="I929" s="22">
        <f t="shared" si="128"/>
        <v>90601.36</v>
      </c>
      <c r="J929" s="23">
        <f t="shared" si="126"/>
        <v>8.9805665263561303E-4</v>
      </c>
    </row>
    <row r="930" spans="1:10" ht="24" customHeight="1" x14ac:dyDescent="0.2">
      <c r="A930" s="16" t="s">
        <v>1498</v>
      </c>
      <c r="B930" s="17" t="s">
        <v>1499</v>
      </c>
      <c r="C930" s="18" t="s">
        <v>1500</v>
      </c>
      <c r="D930" s="19" t="s">
        <v>3050</v>
      </c>
      <c r="E930" s="20" t="s">
        <v>224</v>
      </c>
      <c r="F930" s="21">
        <v>5004.3999999999996</v>
      </c>
      <c r="G930" s="22">
        <v>72.06</v>
      </c>
      <c r="H930" s="22">
        <f t="shared" si="127"/>
        <v>94.61</v>
      </c>
      <c r="I930" s="22">
        <f t="shared" si="128"/>
        <v>473466.28</v>
      </c>
      <c r="J930" s="23">
        <f t="shared" si="126"/>
        <v>4.6930812357853782E-3</v>
      </c>
    </row>
    <row r="931" spans="1:10" ht="26.1" customHeight="1" x14ac:dyDescent="0.2">
      <c r="A931" s="16" t="s">
        <v>1501</v>
      </c>
      <c r="B931" s="17" t="s">
        <v>1502</v>
      </c>
      <c r="C931" s="18" t="s">
        <v>95</v>
      </c>
      <c r="D931" s="19" t="s">
        <v>1503</v>
      </c>
      <c r="E931" s="20" t="s">
        <v>224</v>
      </c>
      <c r="F931" s="21">
        <v>117</v>
      </c>
      <c r="G931" s="22">
        <v>194.42</v>
      </c>
      <c r="H931" s="22">
        <f t="shared" si="127"/>
        <v>255.25</v>
      </c>
      <c r="I931" s="22">
        <f t="shared" si="128"/>
        <v>29864.25</v>
      </c>
      <c r="J931" s="23">
        <f t="shared" si="126"/>
        <v>2.9601971083516966E-4</v>
      </c>
    </row>
    <row r="932" spans="1:10" ht="26.1" customHeight="1" x14ac:dyDescent="0.2">
      <c r="A932" s="16" t="s">
        <v>1504</v>
      </c>
      <c r="B932" s="17" t="s">
        <v>1505</v>
      </c>
      <c r="C932" s="18" t="s">
        <v>30</v>
      </c>
      <c r="D932" s="19" t="s">
        <v>1506</v>
      </c>
      <c r="E932" s="20" t="s">
        <v>2818</v>
      </c>
      <c r="F932" s="21">
        <v>121.14</v>
      </c>
      <c r="G932" s="22">
        <v>128.68</v>
      </c>
      <c r="H932" s="22">
        <f t="shared" si="127"/>
        <v>168.94</v>
      </c>
      <c r="I932" s="22">
        <f t="shared" si="128"/>
        <v>20465.39</v>
      </c>
      <c r="J932" s="23">
        <f t="shared" si="126"/>
        <v>2.0285655356919971E-4</v>
      </c>
    </row>
    <row r="933" spans="1:10" ht="26.1" customHeight="1" x14ac:dyDescent="0.2">
      <c r="A933" s="16" t="s">
        <v>1507</v>
      </c>
      <c r="B933" s="17" t="s">
        <v>1508</v>
      </c>
      <c r="C933" s="18" t="s">
        <v>27</v>
      </c>
      <c r="D933" s="19" t="s">
        <v>3051</v>
      </c>
      <c r="E933" s="20" t="s">
        <v>224</v>
      </c>
      <c r="F933" s="21">
        <v>5</v>
      </c>
      <c r="G933" s="22">
        <v>232.78</v>
      </c>
      <c r="H933" s="22">
        <f t="shared" si="127"/>
        <v>305.62</v>
      </c>
      <c r="I933" s="22">
        <f t="shared" si="128"/>
        <v>1528.1</v>
      </c>
      <c r="J933" s="23">
        <f t="shared" si="126"/>
        <v>1.5146796592153586E-5</v>
      </c>
    </row>
    <row r="934" spans="1:10" ht="24" customHeight="1" x14ac:dyDescent="0.2">
      <c r="A934" s="24" t="s">
        <v>1509</v>
      </c>
      <c r="B934" s="25"/>
      <c r="C934" s="25"/>
      <c r="D934" s="26" t="s">
        <v>1510</v>
      </c>
      <c r="E934" s="25" t="s">
        <v>2816</v>
      </c>
      <c r="F934" s="27"/>
      <c r="G934" s="28"/>
      <c r="H934" s="28"/>
      <c r="I934" s="29">
        <f>SUM(I935:I944)</f>
        <v>2328556.5099999998</v>
      </c>
      <c r="J934" s="30">
        <f t="shared" si="126"/>
        <v>2.308106263353514E-2</v>
      </c>
    </row>
    <row r="935" spans="1:10" ht="26.1" customHeight="1" x14ac:dyDescent="0.2">
      <c r="A935" s="16" t="s">
        <v>1511</v>
      </c>
      <c r="B935" s="17" t="s">
        <v>1512</v>
      </c>
      <c r="C935" s="18" t="s">
        <v>27</v>
      </c>
      <c r="D935" s="19" t="s">
        <v>3052</v>
      </c>
      <c r="E935" s="20" t="s">
        <v>2818</v>
      </c>
      <c r="F935" s="21">
        <v>777.33</v>
      </c>
      <c r="G935" s="22">
        <v>428.43</v>
      </c>
      <c r="H935" s="22">
        <f t="shared" ref="H935:H944" si="129">ROUND(G935 * (1 + 31.29 / 100), 2)</f>
        <v>562.49</v>
      </c>
      <c r="I935" s="22">
        <f t="shared" ref="I935:I944" si="130">ROUND(F935 * H935, 2)</f>
        <v>437240.35</v>
      </c>
      <c r="J935" s="23">
        <f t="shared" si="126"/>
        <v>4.3340034312754671E-3</v>
      </c>
    </row>
    <row r="936" spans="1:10" ht="39" customHeight="1" x14ac:dyDescent="0.2">
      <c r="A936" s="16" t="s">
        <v>1513</v>
      </c>
      <c r="B936" s="17" t="s">
        <v>1514</v>
      </c>
      <c r="C936" s="18" t="s">
        <v>27</v>
      </c>
      <c r="D936" s="19" t="s">
        <v>3053</v>
      </c>
      <c r="E936" s="20" t="s">
        <v>2818</v>
      </c>
      <c r="F936" s="21">
        <v>13.2</v>
      </c>
      <c r="G936" s="22">
        <v>760.34</v>
      </c>
      <c r="H936" s="22">
        <f t="shared" si="129"/>
        <v>998.25</v>
      </c>
      <c r="I936" s="22">
        <f t="shared" si="130"/>
        <v>13176.9</v>
      </c>
      <c r="J936" s="23">
        <f t="shared" si="126"/>
        <v>1.3061175578505895E-4</v>
      </c>
    </row>
    <row r="937" spans="1:10" ht="39" customHeight="1" x14ac:dyDescent="0.2">
      <c r="A937" s="16" t="s">
        <v>1515</v>
      </c>
      <c r="B937" s="17" t="s">
        <v>1516</v>
      </c>
      <c r="C937" s="18" t="s">
        <v>30</v>
      </c>
      <c r="D937" s="19" t="s">
        <v>1517</v>
      </c>
      <c r="E937" s="20" t="s">
        <v>2818</v>
      </c>
      <c r="F937" s="21">
        <v>6.41</v>
      </c>
      <c r="G937" s="22">
        <v>650.76</v>
      </c>
      <c r="H937" s="22">
        <f t="shared" si="129"/>
        <v>854.38</v>
      </c>
      <c r="I937" s="22">
        <f t="shared" si="130"/>
        <v>5476.58</v>
      </c>
      <c r="J937" s="23">
        <f t="shared" si="126"/>
        <v>5.4284826438489946E-5</v>
      </c>
    </row>
    <row r="938" spans="1:10" ht="39" customHeight="1" x14ac:dyDescent="0.2">
      <c r="A938" s="16" t="s">
        <v>1518</v>
      </c>
      <c r="B938" s="17" t="s">
        <v>1519</v>
      </c>
      <c r="C938" s="18" t="s">
        <v>30</v>
      </c>
      <c r="D938" s="19" t="s">
        <v>1520</v>
      </c>
      <c r="E938" s="20" t="s">
        <v>43</v>
      </c>
      <c r="F938" s="21">
        <v>75.27</v>
      </c>
      <c r="G938" s="22">
        <v>824.95</v>
      </c>
      <c r="H938" s="22">
        <f t="shared" si="129"/>
        <v>1083.08</v>
      </c>
      <c r="I938" s="22">
        <f t="shared" si="130"/>
        <v>81523.429999999993</v>
      </c>
      <c r="J938" s="23">
        <f t="shared" si="126"/>
        <v>8.0807461010710773E-4</v>
      </c>
    </row>
    <row r="939" spans="1:10" ht="26.1" customHeight="1" x14ac:dyDescent="0.2">
      <c r="A939" s="16" t="s">
        <v>1521</v>
      </c>
      <c r="B939" s="17" t="s">
        <v>1522</v>
      </c>
      <c r="C939" s="18" t="s">
        <v>95</v>
      </c>
      <c r="D939" s="19" t="s">
        <v>1523</v>
      </c>
      <c r="E939" s="20" t="s">
        <v>43</v>
      </c>
      <c r="F939" s="21">
        <v>19.579999999999998</v>
      </c>
      <c r="G939" s="22">
        <v>1135.1500000000001</v>
      </c>
      <c r="H939" s="22">
        <f t="shared" si="129"/>
        <v>1490.34</v>
      </c>
      <c r="I939" s="22">
        <f t="shared" si="130"/>
        <v>29180.86</v>
      </c>
      <c r="J939" s="23">
        <f t="shared" si="126"/>
        <v>2.8924582867882395E-4</v>
      </c>
    </row>
    <row r="940" spans="1:10" ht="26.1" customHeight="1" x14ac:dyDescent="0.2">
      <c r="A940" s="16" t="s">
        <v>1524</v>
      </c>
      <c r="B940" s="17" t="s">
        <v>1525</v>
      </c>
      <c r="C940" s="18" t="s">
        <v>95</v>
      </c>
      <c r="D940" s="19" t="s">
        <v>1526</v>
      </c>
      <c r="E940" s="20" t="s">
        <v>2818</v>
      </c>
      <c r="F940" s="21">
        <v>13</v>
      </c>
      <c r="G940" s="22">
        <v>916.8</v>
      </c>
      <c r="H940" s="22">
        <f t="shared" si="129"/>
        <v>1203.67</v>
      </c>
      <c r="I940" s="22">
        <f t="shared" si="130"/>
        <v>15647.71</v>
      </c>
      <c r="J940" s="23">
        <f t="shared" si="126"/>
        <v>1.5510286008965879E-4</v>
      </c>
    </row>
    <row r="941" spans="1:10" ht="51.95" customHeight="1" x14ac:dyDescent="0.2">
      <c r="A941" s="16" t="s">
        <v>1527</v>
      </c>
      <c r="B941" s="17" t="s">
        <v>1528</v>
      </c>
      <c r="C941" s="18" t="s">
        <v>30</v>
      </c>
      <c r="D941" s="19" t="s">
        <v>1529</v>
      </c>
      <c r="E941" s="20" t="s">
        <v>2818</v>
      </c>
      <c r="F941" s="21">
        <v>192.02</v>
      </c>
      <c r="G941" s="22">
        <v>348.04</v>
      </c>
      <c r="H941" s="22">
        <f t="shared" si="129"/>
        <v>456.94</v>
      </c>
      <c r="I941" s="22">
        <f t="shared" si="130"/>
        <v>87741.62</v>
      </c>
      <c r="J941" s="23">
        <f t="shared" si="126"/>
        <v>8.6971040560567697E-4</v>
      </c>
    </row>
    <row r="942" spans="1:10" ht="39" customHeight="1" x14ac:dyDescent="0.2">
      <c r="A942" s="16" t="s">
        <v>1530</v>
      </c>
      <c r="B942" s="17" t="s">
        <v>1531</v>
      </c>
      <c r="C942" s="18" t="s">
        <v>27</v>
      </c>
      <c r="D942" s="19" t="s">
        <v>3054</v>
      </c>
      <c r="E942" s="20" t="s">
        <v>2818</v>
      </c>
      <c r="F942" s="21">
        <v>19</v>
      </c>
      <c r="G942" s="22">
        <v>895.39</v>
      </c>
      <c r="H942" s="22">
        <f t="shared" si="129"/>
        <v>1175.56</v>
      </c>
      <c r="I942" s="22">
        <f t="shared" si="130"/>
        <v>22335.64</v>
      </c>
      <c r="J942" s="23">
        <f t="shared" si="126"/>
        <v>2.2139480127973909E-4</v>
      </c>
    </row>
    <row r="943" spans="1:10" ht="26.1" customHeight="1" x14ac:dyDescent="0.2">
      <c r="A943" s="16" t="s">
        <v>1532</v>
      </c>
      <c r="B943" s="17" t="s">
        <v>1533</v>
      </c>
      <c r="C943" s="18" t="s">
        <v>27</v>
      </c>
      <c r="D943" s="19" t="s">
        <v>3055</v>
      </c>
      <c r="E943" s="20" t="s">
        <v>2818</v>
      </c>
      <c r="F943" s="21">
        <v>257.60000000000002</v>
      </c>
      <c r="G943" s="22">
        <v>1749.08</v>
      </c>
      <c r="H943" s="22">
        <f t="shared" si="129"/>
        <v>2296.37</v>
      </c>
      <c r="I943" s="22">
        <f t="shared" si="130"/>
        <v>591544.91</v>
      </c>
      <c r="J943" s="23">
        <f t="shared" si="126"/>
        <v>5.8634974326901386E-3</v>
      </c>
    </row>
    <row r="944" spans="1:10" ht="65.099999999999994" customHeight="1" x14ac:dyDescent="0.2">
      <c r="A944" s="16" t="s">
        <v>1534</v>
      </c>
      <c r="B944" s="17" t="s">
        <v>1535</v>
      </c>
      <c r="C944" s="18" t="s">
        <v>27</v>
      </c>
      <c r="D944" s="19" t="s">
        <v>3056</v>
      </c>
      <c r="E944" s="20" t="s">
        <v>2818</v>
      </c>
      <c r="F944" s="21">
        <v>413.72</v>
      </c>
      <c r="G944" s="22">
        <v>1923.31</v>
      </c>
      <c r="H944" s="22">
        <f t="shared" si="129"/>
        <v>2525.11</v>
      </c>
      <c r="I944" s="22">
        <f t="shared" si="130"/>
        <v>1044688.51</v>
      </c>
      <c r="J944" s="23">
        <f t="shared" si="126"/>
        <v>1.035513668158498E-2</v>
      </c>
    </row>
    <row r="945" spans="1:10" ht="24" customHeight="1" x14ac:dyDescent="0.2">
      <c r="A945" s="24" t="s">
        <v>1536</v>
      </c>
      <c r="B945" s="25"/>
      <c r="C945" s="25"/>
      <c r="D945" s="26" t="s">
        <v>1537</v>
      </c>
      <c r="E945" s="25" t="s">
        <v>2816</v>
      </c>
      <c r="F945" s="27"/>
      <c r="G945" s="28"/>
      <c r="H945" s="28"/>
      <c r="I945" s="29">
        <f>SUM(I946:I952)</f>
        <v>1351582.57</v>
      </c>
      <c r="J945" s="30">
        <f t="shared" si="126"/>
        <v>1.3397124707342575E-2</v>
      </c>
    </row>
    <row r="946" spans="1:10" ht="26.1" customHeight="1" x14ac:dyDescent="0.2">
      <c r="A946" s="16" t="s">
        <v>1538</v>
      </c>
      <c r="B946" s="17" t="s">
        <v>1539</v>
      </c>
      <c r="C946" s="18" t="s">
        <v>30</v>
      </c>
      <c r="D946" s="19" t="s">
        <v>1540</v>
      </c>
      <c r="E946" s="20" t="s">
        <v>2818</v>
      </c>
      <c r="F946" s="21">
        <v>33279.67</v>
      </c>
      <c r="G946" s="22">
        <v>14.17</v>
      </c>
      <c r="H946" s="22">
        <f t="shared" ref="H946:H952" si="131">ROUND(G946 * (1 + 31.29 / 100), 2)</f>
        <v>18.600000000000001</v>
      </c>
      <c r="I946" s="22">
        <f t="shared" ref="I946:I952" si="132">ROUND(F946 * H946, 2)</f>
        <v>619001.86</v>
      </c>
      <c r="J946" s="23">
        <f t="shared" si="126"/>
        <v>6.1356555615370272E-3</v>
      </c>
    </row>
    <row r="947" spans="1:10" ht="24" customHeight="1" x14ac:dyDescent="0.2">
      <c r="A947" s="16" t="s">
        <v>1541</v>
      </c>
      <c r="B947" s="17" t="s">
        <v>1542</v>
      </c>
      <c r="C947" s="18" t="s">
        <v>95</v>
      </c>
      <c r="D947" s="19" t="s">
        <v>1543</v>
      </c>
      <c r="E947" s="20" t="s">
        <v>2818</v>
      </c>
      <c r="F947" s="21">
        <v>2628.67</v>
      </c>
      <c r="G947" s="22">
        <v>19.59</v>
      </c>
      <c r="H947" s="22">
        <f t="shared" si="131"/>
        <v>25.72</v>
      </c>
      <c r="I947" s="22">
        <f t="shared" si="132"/>
        <v>67609.39</v>
      </c>
      <c r="J947" s="23">
        <f t="shared" si="126"/>
        <v>6.7015619268999589E-4</v>
      </c>
    </row>
    <row r="948" spans="1:10" ht="26.1" customHeight="1" x14ac:dyDescent="0.2">
      <c r="A948" s="16" t="s">
        <v>1544</v>
      </c>
      <c r="B948" s="17" t="s">
        <v>1545</v>
      </c>
      <c r="C948" s="18" t="s">
        <v>30</v>
      </c>
      <c r="D948" s="19" t="s">
        <v>1546</v>
      </c>
      <c r="E948" s="20" t="s">
        <v>2818</v>
      </c>
      <c r="F948" s="21">
        <v>4210.5600000000004</v>
      </c>
      <c r="G948" s="22">
        <v>13.97</v>
      </c>
      <c r="H948" s="22">
        <f t="shared" si="131"/>
        <v>18.34</v>
      </c>
      <c r="I948" s="22">
        <f t="shared" si="132"/>
        <v>77221.67</v>
      </c>
      <c r="J948" s="23">
        <f t="shared" si="126"/>
        <v>7.6543480662025318E-4</v>
      </c>
    </row>
    <row r="949" spans="1:10" ht="26.1" customHeight="1" x14ac:dyDescent="0.2">
      <c r="A949" s="16" t="s">
        <v>1547</v>
      </c>
      <c r="B949" s="17" t="s">
        <v>1548</v>
      </c>
      <c r="C949" s="18" t="s">
        <v>30</v>
      </c>
      <c r="D949" s="19" t="s">
        <v>1549</v>
      </c>
      <c r="E949" s="20" t="s">
        <v>2818</v>
      </c>
      <c r="F949" s="21">
        <v>31697.78</v>
      </c>
      <c r="G949" s="22">
        <v>12.07</v>
      </c>
      <c r="H949" s="22">
        <f t="shared" si="131"/>
        <v>15.85</v>
      </c>
      <c r="I949" s="22">
        <f t="shared" si="132"/>
        <v>502409.81</v>
      </c>
      <c r="J949" s="23">
        <f t="shared" si="126"/>
        <v>4.9799746076647673E-3</v>
      </c>
    </row>
    <row r="950" spans="1:10" ht="26.1" customHeight="1" x14ac:dyDescent="0.2">
      <c r="A950" s="16" t="s">
        <v>1550</v>
      </c>
      <c r="B950" s="17" t="s">
        <v>1551</v>
      </c>
      <c r="C950" s="18" t="s">
        <v>95</v>
      </c>
      <c r="D950" s="19" t="s">
        <v>1552</v>
      </c>
      <c r="E950" s="20" t="s">
        <v>2818</v>
      </c>
      <c r="F950" s="21">
        <v>336.86</v>
      </c>
      <c r="G950" s="22">
        <v>24.85</v>
      </c>
      <c r="H950" s="22">
        <f t="shared" si="131"/>
        <v>32.630000000000003</v>
      </c>
      <c r="I950" s="22">
        <f t="shared" si="132"/>
        <v>10991.74</v>
      </c>
      <c r="J950" s="23">
        <f t="shared" si="126"/>
        <v>1.0895206463833406E-4</v>
      </c>
    </row>
    <row r="951" spans="1:10" ht="39" customHeight="1" x14ac:dyDescent="0.2">
      <c r="A951" s="16" t="s">
        <v>1553</v>
      </c>
      <c r="B951" s="17" t="s">
        <v>1554</v>
      </c>
      <c r="C951" s="18" t="s">
        <v>30</v>
      </c>
      <c r="D951" s="19" t="s">
        <v>1555</v>
      </c>
      <c r="E951" s="20" t="s">
        <v>2818</v>
      </c>
      <c r="F951" s="21">
        <v>2522.84</v>
      </c>
      <c r="G951" s="22">
        <v>10.81</v>
      </c>
      <c r="H951" s="22">
        <f t="shared" si="131"/>
        <v>14.19</v>
      </c>
      <c r="I951" s="22">
        <f t="shared" si="132"/>
        <v>35799.1</v>
      </c>
      <c r="J951" s="23">
        <f t="shared" si="126"/>
        <v>3.5484699030309893E-4</v>
      </c>
    </row>
    <row r="952" spans="1:10" ht="51.95" customHeight="1" x14ac:dyDescent="0.2">
      <c r="A952" s="16" t="s">
        <v>1556</v>
      </c>
      <c r="B952" s="17" t="s">
        <v>1557</v>
      </c>
      <c r="C952" s="18" t="s">
        <v>30</v>
      </c>
      <c r="D952" s="19" t="s">
        <v>1558</v>
      </c>
      <c r="E952" s="20" t="s">
        <v>2818</v>
      </c>
      <c r="F952" s="21">
        <v>2522.84</v>
      </c>
      <c r="G952" s="22">
        <v>11.64</v>
      </c>
      <c r="H952" s="22">
        <f t="shared" si="131"/>
        <v>15.28</v>
      </c>
      <c r="I952" s="22">
        <f t="shared" si="132"/>
        <v>38549</v>
      </c>
      <c r="J952" s="23">
        <f t="shared" si="126"/>
        <v>3.8210448388909668E-4</v>
      </c>
    </row>
    <row r="953" spans="1:10" ht="24" customHeight="1" x14ac:dyDescent="0.2">
      <c r="A953" s="24" t="s">
        <v>1559</v>
      </c>
      <c r="B953" s="25"/>
      <c r="C953" s="25"/>
      <c r="D953" s="26" t="s">
        <v>1560</v>
      </c>
      <c r="E953" s="25" t="s">
        <v>2816</v>
      </c>
      <c r="F953" s="27"/>
      <c r="G953" s="28"/>
      <c r="H953" s="28"/>
      <c r="I953" s="29">
        <f>SUM(I954:I1255)</f>
        <v>870673.34000000032</v>
      </c>
      <c r="J953" s="30">
        <f t="shared" si="126"/>
        <v>8.63026763902296E-3</v>
      </c>
    </row>
    <row r="954" spans="1:10" ht="24" customHeight="1" x14ac:dyDescent="0.2">
      <c r="A954" s="31" t="s">
        <v>1561</v>
      </c>
      <c r="B954" s="32"/>
      <c r="C954" s="32"/>
      <c r="D954" s="33" t="s">
        <v>3057</v>
      </c>
      <c r="E954" s="32" t="s">
        <v>2816</v>
      </c>
      <c r="F954" s="34"/>
      <c r="G954" s="35"/>
      <c r="H954" s="35"/>
      <c r="I954" s="36"/>
      <c r="J954" s="37"/>
    </row>
    <row r="955" spans="1:10" ht="26.1" customHeight="1" x14ac:dyDescent="0.2">
      <c r="A955" s="16" t="s">
        <v>1562</v>
      </c>
      <c r="B955" s="17" t="s">
        <v>1563</v>
      </c>
      <c r="C955" s="18" t="s">
        <v>30</v>
      </c>
      <c r="D955" s="19" t="s">
        <v>1564</v>
      </c>
      <c r="E955" s="20" t="s">
        <v>43</v>
      </c>
      <c r="F955" s="21">
        <v>2</v>
      </c>
      <c r="G955" s="22">
        <v>41.41</v>
      </c>
      <c r="H955" s="22">
        <f t="shared" ref="H955:H972" si="133">ROUND(G955 * (1 + 31.29 / 100), 2)</f>
        <v>54.37</v>
      </c>
      <c r="I955" s="22">
        <f t="shared" ref="I955:I972" si="134">ROUND(F955 * H955, 2)</f>
        <v>108.74</v>
      </c>
      <c r="J955" s="23">
        <f t="shared" si="126"/>
        <v>1.0778500500168712E-6</v>
      </c>
    </row>
    <row r="956" spans="1:10" ht="26.1" customHeight="1" x14ac:dyDescent="0.2">
      <c r="A956" s="16" t="s">
        <v>1565</v>
      </c>
      <c r="B956" s="17" t="s">
        <v>1566</v>
      </c>
      <c r="C956" s="18" t="s">
        <v>30</v>
      </c>
      <c r="D956" s="19" t="s">
        <v>1567</v>
      </c>
      <c r="E956" s="20" t="s">
        <v>43</v>
      </c>
      <c r="F956" s="21">
        <v>1</v>
      </c>
      <c r="G956" s="22">
        <v>69.489999999999995</v>
      </c>
      <c r="H956" s="22">
        <f t="shared" si="133"/>
        <v>91.23</v>
      </c>
      <c r="I956" s="22">
        <f t="shared" si="134"/>
        <v>91.23</v>
      </c>
      <c r="J956" s="23">
        <f t="shared" si="126"/>
        <v>9.0428784313995929E-7</v>
      </c>
    </row>
    <row r="957" spans="1:10" ht="26.1" customHeight="1" x14ac:dyDescent="0.2">
      <c r="A957" s="16" t="s">
        <v>1568</v>
      </c>
      <c r="B957" s="17" t="s">
        <v>1569</v>
      </c>
      <c r="C957" s="18" t="s">
        <v>30</v>
      </c>
      <c r="D957" s="19" t="s">
        <v>1570</v>
      </c>
      <c r="E957" s="20" t="s">
        <v>43</v>
      </c>
      <c r="F957" s="21">
        <v>5</v>
      </c>
      <c r="G957" s="22">
        <v>121.47</v>
      </c>
      <c r="H957" s="22">
        <f t="shared" si="133"/>
        <v>159.47999999999999</v>
      </c>
      <c r="I957" s="22">
        <f t="shared" si="134"/>
        <v>797.4</v>
      </c>
      <c r="J957" s="23">
        <f t="shared" si="126"/>
        <v>7.9039693754225962E-6</v>
      </c>
    </row>
    <row r="958" spans="1:10" ht="26.1" customHeight="1" x14ac:dyDescent="0.2">
      <c r="A958" s="16" t="s">
        <v>1571</v>
      </c>
      <c r="B958" s="17" t="s">
        <v>1572</v>
      </c>
      <c r="C958" s="18" t="s">
        <v>30</v>
      </c>
      <c r="D958" s="19" t="s">
        <v>1573</v>
      </c>
      <c r="E958" s="20" t="s">
        <v>43</v>
      </c>
      <c r="F958" s="21">
        <v>4</v>
      </c>
      <c r="G958" s="22">
        <v>240.81</v>
      </c>
      <c r="H958" s="22">
        <f t="shared" si="133"/>
        <v>316.16000000000003</v>
      </c>
      <c r="I958" s="22">
        <f t="shared" si="134"/>
        <v>1264.6400000000001</v>
      </c>
      <c r="J958" s="23">
        <f t="shared" si="126"/>
        <v>1.2535334626203202E-5</v>
      </c>
    </row>
    <row r="959" spans="1:10" ht="26.1" customHeight="1" x14ac:dyDescent="0.2">
      <c r="A959" s="16" t="s">
        <v>1574</v>
      </c>
      <c r="B959" s="17" t="s">
        <v>1575</v>
      </c>
      <c r="C959" s="18" t="s">
        <v>30</v>
      </c>
      <c r="D959" s="19" t="s">
        <v>1576</v>
      </c>
      <c r="E959" s="20" t="s">
        <v>43</v>
      </c>
      <c r="F959" s="21">
        <v>4</v>
      </c>
      <c r="G959" s="22">
        <v>374.82</v>
      </c>
      <c r="H959" s="22">
        <f t="shared" si="133"/>
        <v>492.1</v>
      </c>
      <c r="I959" s="22">
        <f t="shared" si="134"/>
        <v>1968.4</v>
      </c>
      <c r="J959" s="23">
        <f t="shared" si="126"/>
        <v>1.9511127813621571E-5</v>
      </c>
    </row>
    <row r="960" spans="1:10" ht="39" customHeight="1" x14ac:dyDescent="0.2">
      <c r="A960" s="16" t="s">
        <v>1577</v>
      </c>
      <c r="B960" s="17" t="s">
        <v>1578</v>
      </c>
      <c r="C960" s="18" t="s">
        <v>30</v>
      </c>
      <c r="D960" s="19" t="s">
        <v>1579</v>
      </c>
      <c r="E960" s="20" t="s">
        <v>43</v>
      </c>
      <c r="F960" s="21">
        <v>4</v>
      </c>
      <c r="G960" s="22">
        <v>368.32</v>
      </c>
      <c r="H960" s="22">
        <f t="shared" si="133"/>
        <v>483.57</v>
      </c>
      <c r="I960" s="22">
        <f t="shared" si="134"/>
        <v>1934.28</v>
      </c>
      <c r="J960" s="23">
        <f t="shared" si="126"/>
        <v>1.917292435853075E-5</v>
      </c>
    </row>
    <row r="961" spans="1:10" ht="65.099999999999994" customHeight="1" x14ac:dyDescent="0.2">
      <c r="A961" s="16" t="s">
        <v>1580</v>
      </c>
      <c r="B961" s="17" t="s">
        <v>1581</v>
      </c>
      <c r="C961" s="18" t="s">
        <v>30</v>
      </c>
      <c r="D961" s="19" t="s">
        <v>1582</v>
      </c>
      <c r="E961" s="20" t="s">
        <v>43</v>
      </c>
      <c r="F961" s="21">
        <v>1</v>
      </c>
      <c r="G961" s="22">
        <v>19.559999999999999</v>
      </c>
      <c r="H961" s="22">
        <f t="shared" si="133"/>
        <v>25.68</v>
      </c>
      <c r="I961" s="22">
        <f t="shared" si="134"/>
        <v>25.68</v>
      </c>
      <c r="J961" s="23">
        <f t="shared" si="126"/>
        <v>2.545446871844147E-7</v>
      </c>
    </row>
    <row r="962" spans="1:10" ht="65.099999999999994" customHeight="1" x14ac:dyDescent="0.2">
      <c r="A962" s="16" t="s">
        <v>1583</v>
      </c>
      <c r="B962" s="17" t="s">
        <v>1584</v>
      </c>
      <c r="C962" s="18" t="s">
        <v>30</v>
      </c>
      <c r="D962" s="19" t="s">
        <v>1585</v>
      </c>
      <c r="E962" s="20" t="s">
        <v>43</v>
      </c>
      <c r="F962" s="21">
        <v>2</v>
      </c>
      <c r="G962" s="22">
        <v>20.63</v>
      </c>
      <c r="H962" s="22">
        <f t="shared" si="133"/>
        <v>27.09</v>
      </c>
      <c r="I962" s="22">
        <f t="shared" si="134"/>
        <v>54.18</v>
      </c>
      <c r="J962" s="23">
        <f t="shared" si="126"/>
        <v>5.3704171151291234E-7</v>
      </c>
    </row>
    <row r="963" spans="1:10" ht="39" customHeight="1" x14ac:dyDescent="0.2">
      <c r="A963" s="16" t="s">
        <v>1586</v>
      </c>
      <c r="B963" s="17" t="s">
        <v>1587</v>
      </c>
      <c r="C963" s="18" t="s">
        <v>30</v>
      </c>
      <c r="D963" s="19" t="s">
        <v>1588</v>
      </c>
      <c r="E963" s="20" t="s">
        <v>43</v>
      </c>
      <c r="F963" s="21">
        <v>18</v>
      </c>
      <c r="G963" s="22">
        <v>18.57</v>
      </c>
      <c r="H963" s="22">
        <f t="shared" si="133"/>
        <v>24.38</v>
      </c>
      <c r="I963" s="22">
        <f t="shared" si="134"/>
        <v>438.84</v>
      </c>
      <c r="J963" s="23">
        <f t="shared" si="126"/>
        <v>4.3498594440813299E-6</v>
      </c>
    </row>
    <row r="964" spans="1:10" ht="51.95" customHeight="1" x14ac:dyDescent="0.2">
      <c r="A964" s="16" t="s">
        <v>1589</v>
      </c>
      <c r="B964" s="17" t="s">
        <v>1590</v>
      </c>
      <c r="C964" s="18" t="s">
        <v>30</v>
      </c>
      <c r="D964" s="19" t="s">
        <v>1591</v>
      </c>
      <c r="E964" s="20" t="s">
        <v>43</v>
      </c>
      <c r="F964" s="21">
        <v>12</v>
      </c>
      <c r="G964" s="22">
        <v>9.64</v>
      </c>
      <c r="H964" s="22">
        <f t="shared" si="133"/>
        <v>12.66</v>
      </c>
      <c r="I964" s="22">
        <f t="shared" si="134"/>
        <v>151.91999999999999</v>
      </c>
      <c r="J964" s="23">
        <f t="shared" si="126"/>
        <v>1.5058578223152756E-6</v>
      </c>
    </row>
    <row r="965" spans="1:10" ht="39" customHeight="1" x14ac:dyDescent="0.2">
      <c r="A965" s="16" t="s">
        <v>1592</v>
      </c>
      <c r="B965" s="17" t="s">
        <v>1593</v>
      </c>
      <c r="C965" s="18" t="s">
        <v>30</v>
      </c>
      <c r="D965" s="19" t="s">
        <v>1594</v>
      </c>
      <c r="E965" s="20" t="s">
        <v>43</v>
      </c>
      <c r="F965" s="21">
        <v>2</v>
      </c>
      <c r="G965" s="22">
        <v>38.76</v>
      </c>
      <c r="H965" s="22">
        <f t="shared" si="133"/>
        <v>50.89</v>
      </c>
      <c r="I965" s="22">
        <f t="shared" si="134"/>
        <v>101.78</v>
      </c>
      <c r="J965" s="23">
        <f t="shared" ref="J965:J1028" si="135">I965 / 100886018.42</f>
        <v>1.0088613030229645E-6</v>
      </c>
    </row>
    <row r="966" spans="1:10" ht="39" customHeight="1" x14ac:dyDescent="0.2">
      <c r="A966" s="16" t="s">
        <v>1595</v>
      </c>
      <c r="B966" s="17" t="s">
        <v>1596</v>
      </c>
      <c r="C966" s="18" t="s">
        <v>30</v>
      </c>
      <c r="D966" s="19" t="s">
        <v>1597</v>
      </c>
      <c r="E966" s="20" t="s">
        <v>43</v>
      </c>
      <c r="F966" s="21">
        <v>1</v>
      </c>
      <c r="G966" s="22">
        <v>4.7</v>
      </c>
      <c r="H966" s="22">
        <f t="shared" si="133"/>
        <v>6.17</v>
      </c>
      <c r="I966" s="22">
        <f t="shared" si="134"/>
        <v>6.17</v>
      </c>
      <c r="J966" s="23">
        <f t="shared" si="135"/>
        <v>6.1158127723046681E-8</v>
      </c>
    </row>
    <row r="967" spans="1:10" ht="39" customHeight="1" x14ac:dyDescent="0.2">
      <c r="A967" s="16" t="s">
        <v>1598</v>
      </c>
      <c r="B967" s="17" t="s">
        <v>1599</v>
      </c>
      <c r="C967" s="18" t="s">
        <v>30</v>
      </c>
      <c r="D967" s="19" t="s">
        <v>1600</v>
      </c>
      <c r="E967" s="20" t="s">
        <v>43</v>
      </c>
      <c r="F967" s="21">
        <v>4</v>
      </c>
      <c r="G967" s="22">
        <v>12.36</v>
      </c>
      <c r="H967" s="22">
        <f t="shared" si="133"/>
        <v>16.23</v>
      </c>
      <c r="I967" s="22">
        <f t="shared" si="134"/>
        <v>64.92</v>
      </c>
      <c r="J967" s="23">
        <f t="shared" si="135"/>
        <v>6.4349848489144094E-7</v>
      </c>
    </row>
    <row r="968" spans="1:10" ht="39" customHeight="1" x14ac:dyDescent="0.2">
      <c r="A968" s="16" t="s">
        <v>1601</v>
      </c>
      <c r="B968" s="17" t="s">
        <v>1602</v>
      </c>
      <c r="C968" s="18" t="s">
        <v>30</v>
      </c>
      <c r="D968" s="19" t="s">
        <v>1603</v>
      </c>
      <c r="E968" s="20" t="s">
        <v>43</v>
      </c>
      <c r="F968" s="21">
        <v>16</v>
      </c>
      <c r="G968" s="22">
        <v>40.64</v>
      </c>
      <c r="H968" s="22">
        <f t="shared" si="133"/>
        <v>53.36</v>
      </c>
      <c r="I968" s="22">
        <f t="shared" si="134"/>
        <v>853.76</v>
      </c>
      <c r="J968" s="23">
        <f t="shared" si="135"/>
        <v>8.4626196312525656E-6</v>
      </c>
    </row>
    <row r="969" spans="1:10" ht="39" customHeight="1" x14ac:dyDescent="0.2">
      <c r="A969" s="16" t="s">
        <v>1604</v>
      </c>
      <c r="B969" s="17" t="s">
        <v>1605</v>
      </c>
      <c r="C969" s="18" t="s">
        <v>30</v>
      </c>
      <c r="D969" s="19" t="s">
        <v>1606</v>
      </c>
      <c r="E969" s="20" t="s">
        <v>43</v>
      </c>
      <c r="F969" s="21">
        <v>8</v>
      </c>
      <c r="G969" s="22">
        <v>104.41</v>
      </c>
      <c r="H969" s="22">
        <f t="shared" si="133"/>
        <v>137.08000000000001</v>
      </c>
      <c r="I969" s="22">
        <f t="shared" si="134"/>
        <v>1096.6400000000001</v>
      </c>
      <c r="J969" s="23">
        <f t="shared" si="135"/>
        <v>1.08700890091089E-5</v>
      </c>
    </row>
    <row r="970" spans="1:10" ht="26.1" customHeight="1" x14ac:dyDescent="0.2">
      <c r="A970" s="16" t="s">
        <v>1607</v>
      </c>
      <c r="B970" s="17" t="s">
        <v>1608</v>
      </c>
      <c r="C970" s="18" t="s">
        <v>30</v>
      </c>
      <c r="D970" s="19" t="s">
        <v>1609</v>
      </c>
      <c r="E970" s="20" t="s">
        <v>43</v>
      </c>
      <c r="F970" s="21">
        <v>4</v>
      </c>
      <c r="G970" s="22">
        <v>21.62</v>
      </c>
      <c r="H970" s="22">
        <f t="shared" si="133"/>
        <v>28.38</v>
      </c>
      <c r="I970" s="22">
        <f t="shared" si="134"/>
        <v>113.52</v>
      </c>
      <c r="J970" s="23">
        <f t="shared" si="135"/>
        <v>1.1252302526937209E-6</v>
      </c>
    </row>
    <row r="971" spans="1:10" ht="26.1" customHeight="1" x14ac:dyDescent="0.2">
      <c r="A971" s="16" t="s">
        <v>1610</v>
      </c>
      <c r="B971" s="17" t="s">
        <v>1611</v>
      </c>
      <c r="C971" s="18" t="s">
        <v>30</v>
      </c>
      <c r="D971" s="19" t="s">
        <v>1612</v>
      </c>
      <c r="E971" s="20" t="s">
        <v>43</v>
      </c>
      <c r="F971" s="21">
        <v>1</v>
      </c>
      <c r="G971" s="22">
        <v>25.4</v>
      </c>
      <c r="H971" s="22">
        <f t="shared" si="133"/>
        <v>33.35</v>
      </c>
      <c r="I971" s="22">
        <f t="shared" si="134"/>
        <v>33.35</v>
      </c>
      <c r="J971" s="23">
        <f t="shared" si="135"/>
        <v>3.305710793458034E-7</v>
      </c>
    </row>
    <row r="972" spans="1:10" ht="26.1" customHeight="1" x14ac:dyDescent="0.2">
      <c r="A972" s="16" t="s">
        <v>1613</v>
      </c>
      <c r="B972" s="17" t="s">
        <v>1614</v>
      </c>
      <c r="C972" s="18" t="s">
        <v>30</v>
      </c>
      <c r="D972" s="19" t="s">
        <v>1615</v>
      </c>
      <c r="E972" s="20" t="s">
        <v>43</v>
      </c>
      <c r="F972" s="21">
        <v>2</v>
      </c>
      <c r="G972" s="22">
        <v>29.9</v>
      </c>
      <c r="H972" s="22">
        <f t="shared" si="133"/>
        <v>39.26</v>
      </c>
      <c r="I972" s="22">
        <f t="shared" si="134"/>
        <v>78.52</v>
      </c>
      <c r="J972" s="23">
        <f t="shared" si="135"/>
        <v>7.783040824657415E-7</v>
      </c>
    </row>
    <row r="973" spans="1:10" ht="24" customHeight="1" x14ac:dyDescent="0.2">
      <c r="A973" s="31" t="s">
        <v>1616</v>
      </c>
      <c r="B973" s="32"/>
      <c r="C973" s="32"/>
      <c r="D973" s="33" t="s">
        <v>3058</v>
      </c>
      <c r="E973" s="32" t="s">
        <v>2816</v>
      </c>
      <c r="F973" s="34"/>
      <c r="G973" s="35"/>
      <c r="H973" s="35"/>
      <c r="I973" s="36"/>
      <c r="J973" s="37"/>
    </row>
    <row r="974" spans="1:10" ht="26.1" customHeight="1" x14ac:dyDescent="0.2">
      <c r="A974" s="16" t="s">
        <v>1617</v>
      </c>
      <c r="B974" s="17" t="s">
        <v>318</v>
      </c>
      <c r="C974" s="18" t="s">
        <v>30</v>
      </c>
      <c r="D974" s="19" t="s">
        <v>319</v>
      </c>
      <c r="E974" s="20" t="s">
        <v>2822</v>
      </c>
      <c r="F974" s="21">
        <v>2.87</v>
      </c>
      <c r="G974" s="22">
        <v>70.33</v>
      </c>
      <c r="H974" s="22">
        <f>ROUND(G974 * (1 + 31.29 / 100), 2)</f>
        <v>92.34</v>
      </c>
      <c r="I974" s="22">
        <f>ROUND(F974 * H974, 2)</f>
        <v>265.02</v>
      </c>
      <c r="J974" s="23">
        <f t="shared" si="135"/>
        <v>2.626924960966261E-6</v>
      </c>
    </row>
    <row r="975" spans="1:10" ht="51.95" customHeight="1" x14ac:dyDescent="0.2">
      <c r="A975" s="16" t="s">
        <v>1618</v>
      </c>
      <c r="B975" s="17" t="s">
        <v>1619</v>
      </c>
      <c r="C975" s="18" t="s">
        <v>30</v>
      </c>
      <c r="D975" s="19" t="s">
        <v>1620</v>
      </c>
      <c r="E975" s="20" t="s">
        <v>224</v>
      </c>
      <c r="F975" s="21">
        <v>31.94</v>
      </c>
      <c r="G975" s="22">
        <v>23.85</v>
      </c>
      <c r="H975" s="22">
        <f>ROUND(G975 * (1 + 31.29 / 100), 2)</f>
        <v>31.31</v>
      </c>
      <c r="I975" s="22">
        <f>ROUND(F975 * H975, 2)</f>
        <v>1000.04</v>
      </c>
      <c r="J975" s="23">
        <f t="shared" si="135"/>
        <v>9.9125727792796753E-6</v>
      </c>
    </row>
    <row r="976" spans="1:10" ht="26.1" customHeight="1" x14ac:dyDescent="0.2">
      <c r="A976" s="16" t="s">
        <v>1621</v>
      </c>
      <c r="B976" s="17" t="s">
        <v>323</v>
      </c>
      <c r="C976" s="18" t="s">
        <v>30</v>
      </c>
      <c r="D976" s="19" t="s">
        <v>324</v>
      </c>
      <c r="E976" s="20" t="s">
        <v>2822</v>
      </c>
      <c r="F976" s="21">
        <v>2.83</v>
      </c>
      <c r="G976" s="22">
        <v>18.27</v>
      </c>
      <c r="H976" s="22">
        <f>ROUND(G976 * (1 + 31.29 / 100), 2)</f>
        <v>23.99</v>
      </c>
      <c r="I976" s="22">
        <f>ROUND(F976 * H976, 2)</f>
        <v>67.89</v>
      </c>
      <c r="J976" s="23">
        <f t="shared" si="135"/>
        <v>6.72937648479358E-7</v>
      </c>
    </row>
    <row r="977" spans="1:10" ht="24" customHeight="1" x14ac:dyDescent="0.2">
      <c r="A977" s="31" t="s">
        <v>1622</v>
      </c>
      <c r="B977" s="32"/>
      <c r="C977" s="32"/>
      <c r="D977" s="33" t="s">
        <v>3059</v>
      </c>
      <c r="E977" s="32" t="s">
        <v>2816</v>
      </c>
      <c r="F977" s="34"/>
      <c r="G977" s="35"/>
      <c r="H977" s="35"/>
      <c r="I977" s="36"/>
      <c r="J977" s="37"/>
    </row>
    <row r="978" spans="1:10" ht="26.1" customHeight="1" x14ac:dyDescent="0.2">
      <c r="A978" s="16" t="s">
        <v>1623</v>
      </c>
      <c r="B978" s="17" t="s">
        <v>318</v>
      </c>
      <c r="C978" s="18" t="s">
        <v>30</v>
      </c>
      <c r="D978" s="19" t="s">
        <v>319</v>
      </c>
      <c r="E978" s="20" t="s">
        <v>2822</v>
      </c>
      <c r="F978" s="21">
        <v>5.61</v>
      </c>
      <c r="G978" s="22">
        <v>70.33</v>
      </c>
      <c r="H978" s="22">
        <f t="shared" ref="H978:H984" si="136">ROUND(G978 * (1 + 31.29 / 100), 2)</f>
        <v>92.34</v>
      </c>
      <c r="I978" s="22">
        <f t="shared" ref="I978:I984" si="137">ROUND(F978 * H978, 2)</f>
        <v>518.03</v>
      </c>
      <c r="J978" s="23">
        <f t="shared" si="135"/>
        <v>5.1348046846628634E-6</v>
      </c>
    </row>
    <row r="979" spans="1:10" ht="51.95" customHeight="1" x14ac:dyDescent="0.2">
      <c r="A979" s="16" t="s">
        <v>1624</v>
      </c>
      <c r="B979" s="17" t="s">
        <v>1625</v>
      </c>
      <c r="C979" s="18" t="s">
        <v>30</v>
      </c>
      <c r="D979" s="19" t="s">
        <v>1626</v>
      </c>
      <c r="E979" s="20" t="s">
        <v>224</v>
      </c>
      <c r="F979" s="21">
        <v>62.32</v>
      </c>
      <c r="G979" s="22">
        <v>40.58</v>
      </c>
      <c r="H979" s="22">
        <f t="shared" si="136"/>
        <v>53.28</v>
      </c>
      <c r="I979" s="22">
        <f t="shared" si="137"/>
        <v>3320.41</v>
      </c>
      <c r="J979" s="23">
        <f t="shared" si="135"/>
        <v>3.291248928247673E-5</v>
      </c>
    </row>
    <row r="980" spans="1:10" ht="26.1" customHeight="1" x14ac:dyDescent="0.2">
      <c r="A980" s="16" t="s">
        <v>1627</v>
      </c>
      <c r="B980" s="17" t="s">
        <v>323</v>
      </c>
      <c r="C980" s="18" t="s">
        <v>30</v>
      </c>
      <c r="D980" s="19" t="s">
        <v>324</v>
      </c>
      <c r="E980" s="20" t="s">
        <v>2822</v>
      </c>
      <c r="F980" s="21">
        <v>5.43</v>
      </c>
      <c r="G980" s="22">
        <v>18.27</v>
      </c>
      <c r="H980" s="22">
        <f t="shared" si="136"/>
        <v>23.99</v>
      </c>
      <c r="I980" s="22">
        <f t="shared" si="137"/>
        <v>130.27000000000001</v>
      </c>
      <c r="J980" s="23">
        <f t="shared" si="135"/>
        <v>1.29125920558854E-6</v>
      </c>
    </row>
    <row r="981" spans="1:10" ht="51.95" customHeight="1" x14ac:dyDescent="0.2">
      <c r="A981" s="16" t="s">
        <v>1628</v>
      </c>
      <c r="B981" s="17" t="s">
        <v>1625</v>
      </c>
      <c r="C981" s="18" t="s">
        <v>30</v>
      </c>
      <c r="D981" s="19" t="s">
        <v>1626</v>
      </c>
      <c r="E981" s="20" t="s">
        <v>224</v>
      </c>
      <c r="F981" s="21">
        <v>44.11</v>
      </c>
      <c r="G981" s="22">
        <v>40.58</v>
      </c>
      <c r="H981" s="22">
        <f t="shared" si="136"/>
        <v>53.28</v>
      </c>
      <c r="I981" s="22">
        <f t="shared" si="137"/>
        <v>2350.1799999999998</v>
      </c>
      <c r="J981" s="23">
        <f t="shared" si="135"/>
        <v>2.3295398478468368E-5</v>
      </c>
    </row>
    <row r="982" spans="1:10" ht="51.95" customHeight="1" x14ac:dyDescent="0.2">
      <c r="A982" s="16" t="s">
        <v>1629</v>
      </c>
      <c r="B982" s="17" t="s">
        <v>1630</v>
      </c>
      <c r="C982" s="18" t="s">
        <v>30</v>
      </c>
      <c r="D982" s="19" t="s">
        <v>1631</v>
      </c>
      <c r="E982" s="20" t="s">
        <v>224</v>
      </c>
      <c r="F982" s="21">
        <v>18.25</v>
      </c>
      <c r="G982" s="22">
        <v>58.42</v>
      </c>
      <c r="H982" s="22">
        <f t="shared" si="136"/>
        <v>76.7</v>
      </c>
      <c r="I982" s="22">
        <f t="shared" si="137"/>
        <v>1399.78</v>
      </c>
      <c r="J982" s="23">
        <f t="shared" si="135"/>
        <v>1.3874866130334891E-5</v>
      </c>
    </row>
    <row r="983" spans="1:10" ht="39" customHeight="1" x14ac:dyDescent="0.2">
      <c r="A983" s="16" t="s">
        <v>1632</v>
      </c>
      <c r="B983" s="17" t="s">
        <v>1633</v>
      </c>
      <c r="C983" s="18" t="s">
        <v>30</v>
      </c>
      <c r="D983" s="19" t="s">
        <v>1634</v>
      </c>
      <c r="E983" s="20" t="s">
        <v>43</v>
      </c>
      <c r="F983" s="21">
        <v>4</v>
      </c>
      <c r="G983" s="22">
        <v>2099.69</v>
      </c>
      <c r="H983" s="22">
        <f t="shared" si="136"/>
        <v>2756.68</v>
      </c>
      <c r="I983" s="22">
        <f t="shared" si="137"/>
        <v>11026.72</v>
      </c>
      <c r="J983" s="23">
        <f t="shared" si="135"/>
        <v>1.0929879256503618E-4</v>
      </c>
    </row>
    <row r="984" spans="1:10" ht="26.1" customHeight="1" x14ac:dyDescent="0.2">
      <c r="A984" s="16" t="s">
        <v>1635</v>
      </c>
      <c r="B984" s="17" t="s">
        <v>1636</v>
      </c>
      <c r="C984" s="18" t="s">
        <v>30</v>
      </c>
      <c r="D984" s="19" t="s">
        <v>1637</v>
      </c>
      <c r="E984" s="20" t="s">
        <v>43</v>
      </c>
      <c r="F984" s="21">
        <v>3</v>
      </c>
      <c r="G984" s="22">
        <v>79.64</v>
      </c>
      <c r="H984" s="22">
        <f t="shared" si="136"/>
        <v>104.56</v>
      </c>
      <c r="I984" s="22">
        <f t="shared" si="137"/>
        <v>313.68</v>
      </c>
      <c r="J984" s="23">
        <f t="shared" si="135"/>
        <v>3.109251459346075E-6</v>
      </c>
    </row>
    <row r="985" spans="1:10" ht="24" customHeight="1" x14ac:dyDescent="0.2">
      <c r="A985" s="31" t="s">
        <v>1638</v>
      </c>
      <c r="B985" s="32"/>
      <c r="C985" s="32"/>
      <c r="D985" s="33" t="s">
        <v>3060</v>
      </c>
      <c r="E985" s="32" t="s">
        <v>2816</v>
      </c>
      <c r="F985" s="34"/>
      <c r="G985" s="35"/>
      <c r="H985" s="35"/>
      <c r="I985" s="36"/>
      <c r="J985" s="37"/>
    </row>
    <row r="986" spans="1:10" ht="24" customHeight="1" x14ac:dyDescent="0.2">
      <c r="A986" s="31" t="s">
        <v>1639</v>
      </c>
      <c r="B986" s="32"/>
      <c r="C986" s="32"/>
      <c r="D986" s="33" t="s">
        <v>3061</v>
      </c>
      <c r="E986" s="32" t="s">
        <v>2816</v>
      </c>
      <c r="F986" s="34"/>
      <c r="G986" s="35"/>
      <c r="H986" s="35"/>
      <c r="I986" s="36"/>
      <c r="J986" s="37"/>
    </row>
    <row r="987" spans="1:10" ht="39" customHeight="1" x14ac:dyDescent="0.2">
      <c r="A987" s="16" t="s">
        <v>1640</v>
      </c>
      <c r="B987" s="17" t="s">
        <v>1641</v>
      </c>
      <c r="C987" s="18" t="s">
        <v>30</v>
      </c>
      <c r="D987" s="19" t="s">
        <v>1642</v>
      </c>
      <c r="E987" s="20" t="s">
        <v>224</v>
      </c>
      <c r="F987" s="21">
        <v>841.42</v>
      </c>
      <c r="G987" s="22">
        <v>11.69</v>
      </c>
      <c r="H987" s="22">
        <f>ROUND(G987 * (1 + 31.29 / 100), 2)</f>
        <v>15.35</v>
      </c>
      <c r="I987" s="22">
        <f>ROUND(F987 * H987, 2)</f>
        <v>12915.8</v>
      </c>
      <c r="J987" s="23">
        <f t="shared" si="135"/>
        <v>1.2802368655515821E-4</v>
      </c>
    </row>
    <row r="988" spans="1:10" ht="24" customHeight="1" x14ac:dyDescent="0.2">
      <c r="A988" s="31" t="s">
        <v>1643</v>
      </c>
      <c r="B988" s="32"/>
      <c r="C988" s="32"/>
      <c r="D988" s="33" t="s">
        <v>3062</v>
      </c>
      <c r="E988" s="32" t="s">
        <v>2816</v>
      </c>
      <c r="F988" s="34"/>
      <c r="G988" s="35"/>
      <c r="H988" s="35"/>
      <c r="I988" s="36"/>
      <c r="J988" s="37"/>
    </row>
    <row r="989" spans="1:10" ht="26.1" customHeight="1" x14ac:dyDescent="0.2">
      <c r="A989" s="16" t="s">
        <v>1644</v>
      </c>
      <c r="B989" s="17" t="s">
        <v>318</v>
      </c>
      <c r="C989" s="18" t="s">
        <v>30</v>
      </c>
      <c r="D989" s="19" t="s">
        <v>319</v>
      </c>
      <c r="E989" s="20" t="s">
        <v>2822</v>
      </c>
      <c r="F989" s="21">
        <v>9.27</v>
      </c>
      <c r="G989" s="22">
        <v>70.33</v>
      </c>
      <c r="H989" s="22">
        <f>ROUND(G989 * (1 + 31.29 / 100), 2)</f>
        <v>92.34</v>
      </c>
      <c r="I989" s="22">
        <f>ROUND(F989 * H989, 2)</f>
        <v>855.99</v>
      </c>
      <c r="J989" s="23">
        <f t="shared" si="135"/>
        <v>8.4847237843842338E-6</v>
      </c>
    </row>
    <row r="990" spans="1:10" ht="39" customHeight="1" x14ac:dyDescent="0.2">
      <c r="A990" s="16" t="s">
        <v>1645</v>
      </c>
      <c r="B990" s="17" t="s">
        <v>1646</v>
      </c>
      <c r="C990" s="18" t="s">
        <v>30</v>
      </c>
      <c r="D990" s="19" t="s">
        <v>1647</v>
      </c>
      <c r="E990" s="20" t="s">
        <v>224</v>
      </c>
      <c r="F990" s="21">
        <v>103.02</v>
      </c>
      <c r="G990" s="22">
        <v>18.47</v>
      </c>
      <c r="H990" s="22">
        <f>ROUND(G990 * (1 + 31.29 / 100), 2)</f>
        <v>24.25</v>
      </c>
      <c r="I990" s="22">
        <f>ROUND(F990 * H990, 2)</f>
        <v>2498.2399999999998</v>
      </c>
      <c r="J990" s="23">
        <f t="shared" si="135"/>
        <v>2.4762995300295643E-5</v>
      </c>
    </row>
    <row r="991" spans="1:10" ht="26.1" customHeight="1" x14ac:dyDescent="0.2">
      <c r="A991" s="16" t="s">
        <v>1648</v>
      </c>
      <c r="B991" s="17" t="s">
        <v>323</v>
      </c>
      <c r="C991" s="18" t="s">
        <v>30</v>
      </c>
      <c r="D991" s="19" t="s">
        <v>324</v>
      </c>
      <c r="E991" s="20" t="s">
        <v>2822</v>
      </c>
      <c r="F991" s="21">
        <v>9.19</v>
      </c>
      <c r="G991" s="22">
        <v>18.27</v>
      </c>
      <c r="H991" s="22">
        <f>ROUND(G991 * (1 + 31.29 / 100), 2)</f>
        <v>23.99</v>
      </c>
      <c r="I991" s="22">
        <f>ROUND(F991 * H991, 2)</f>
        <v>220.47</v>
      </c>
      <c r="J991" s="23">
        <f t="shared" si="135"/>
        <v>2.1853375071475043E-6</v>
      </c>
    </row>
    <row r="992" spans="1:10" ht="39" customHeight="1" x14ac:dyDescent="0.2">
      <c r="A992" s="16" t="s">
        <v>1649</v>
      </c>
      <c r="B992" s="17" t="s">
        <v>1646</v>
      </c>
      <c r="C992" s="18" t="s">
        <v>30</v>
      </c>
      <c r="D992" s="19" t="s">
        <v>1647</v>
      </c>
      <c r="E992" s="20" t="s">
        <v>224</v>
      </c>
      <c r="F992" s="21">
        <v>318.58</v>
      </c>
      <c r="G992" s="22">
        <v>18.47</v>
      </c>
      <c r="H992" s="22">
        <f>ROUND(G992 * (1 + 31.29 / 100), 2)</f>
        <v>24.25</v>
      </c>
      <c r="I992" s="22">
        <f>ROUND(F992 * H992, 2)</f>
        <v>7725.57</v>
      </c>
      <c r="J992" s="23">
        <f t="shared" si="135"/>
        <v>7.657721179794776E-5</v>
      </c>
    </row>
    <row r="993" spans="1:10" ht="24" customHeight="1" x14ac:dyDescent="0.2">
      <c r="A993" s="31" t="s">
        <v>1650</v>
      </c>
      <c r="B993" s="32"/>
      <c r="C993" s="32"/>
      <c r="D993" s="33" t="s">
        <v>3058</v>
      </c>
      <c r="E993" s="32" t="s">
        <v>2816</v>
      </c>
      <c r="F993" s="34"/>
      <c r="G993" s="35"/>
      <c r="H993" s="35"/>
      <c r="I993" s="36"/>
      <c r="J993" s="37"/>
    </row>
    <row r="994" spans="1:10" ht="26.1" customHeight="1" x14ac:dyDescent="0.2">
      <c r="A994" s="16" t="s">
        <v>1651</v>
      </c>
      <c r="B994" s="17" t="s">
        <v>318</v>
      </c>
      <c r="C994" s="18" t="s">
        <v>30</v>
      </c>
      <c r="D994" s="19" t="s">
        <v>319</v>
      </c>
      <c r="E994" s="20" t="s">
        <v>2822</v>
      </c>
      <c r="F994" s="21">
        <v>1.93</v>
      </c>
      <c r="G994" s="22">
        <v>70.33</v>
      </c>
      <c r="H994" s="22">
        <f t="shared" ref="H994:H1000" si="138">ROUND(G994 * (1 + 31.29 / 100), 2)</f>
        <v>92.34</v>
      </c>
      <c r="I994" s="22">
        <f t="shared" ref="I994:I1000" si="139">ROUND(F994 * H994, 2)</f>
        <v>178.22</v>
      </c>
      <c r="J994" s="23">
        <f t="shared" si="135"/>
        <v>1.7665480588008718E-6</v>
      </c>
    </row>
    <row r="995" spans="1:10" ht="39" customHeight="1" x14ac:dyDescent="0.2">
      <c r="A995" s="16" t="s">
        <v>1652</v>
      </c>
      <c r="B995" s="17" t="s">
        <v>1653</v>
      </c>
      <c r="C995" s="18" t="s">
        <v>30</v>
      </c>
      <c r="D995" s="19" t="s">
        <v>1654</v>
      </c>
      <c r="E995" s="20" t="s">
        <v>224</v>
      </c>
      <c r="F995" s="21">
        <v>21.46</v>
      </c>
      <c r="G995" s="22">
        <v>25.74</v>
      </c>
      <c r="H995" s="22">
        <f t="shared" si="138"/>
        <v>33.79</v>
      </c>
      <c r="I995" s="22">
        <f t="shared" si="139"/>
        <v>725.13</v>
      </c>
      <c r="J995" s="23">
        <f t="shared" si="135"/>
        <v>7.1876163947832797E-6</v>
      </c>
    </row>
    <row r="996" spans="1:10" ht="26.1" customHeight="1" x14ac:dyDescent="0.2">
      <c r="A996" s="16" t="s">
        <v>1655</v>
      </c>
      <c r="B996" s="17" t="s">
        <v>323</v>
      </c>
      <c r="C996" s="18" t="s">
        <v>30</v>
      </c>
      <c r="D996" s="19" t="s">
        <v>324</v>
      </c>
      <c r="E996" s="20" t="s">
        <v>2822</v>
      </c>
      <c r="F996" s="21">
        <v>1.9</v>
      </c>
      <c r="G996" s="22">
        <v>18.27</v>
      </c>
      <c r="H996" s="22">
        <f t="shared" si="138"/>
        <v>23.99</v>
      </c>
      <c r="I996" s="22">
        <f t="shared" si="139"/>
        <v>45.58</v>
      </c>
      <c r="J996" s="23">
        <f t="shared" si="135"/>
        <v>4.517969953997516E-7</v>
      </c>
    </row>
    <row r="997" spans="1:10" ht="39" customHeight="1" x14ac:dyDescent="0.2">
      <c r="A997" s="16" t="s">
        <v>1656</v>
      </c>
      <c r="B997" s="17" t="s">
        <v>1657</v>
      </c>
      <c r="C997" s="18" t="s">
        <v>30</v>
      </c>
      <c r="D997" s="19" t="s">
        <v>1658</v>
      </c>
      <c r="E997" s="20" t="s">
        <v>224</v>
      </c>
      <c r="F997" s="21">
        <v>40.54</v>
      </c>
      <c r="G997" s="22">
        <v>29.2</v>
      </c>
      <c r="H997" s="22">
        <f t="shared" si="138"/>
        <v>38.340000000000003</v>
      </c>
      <c r="I997" s="22">
        <f t="shared" si="139"/>
        <v>1554.3</v>
      </c>
      <c r="J997" s="23">
        <f t="shared" si="135"/>
        <v>1.5406495611009959E-5</v>
      </c>
    </row>
    <row r="998" spans="1:10" ht="51.95" customHeight="1" x14ac:dyDescent="0.2">
      <c r="A998" s="16" t="s">
        <v>1659</v>
      </c>
      <c r="B998" s="17" t="s">
        <v>1625</v>
      </c>
      <c r="C998" s="18" t="s">
        <v>30</v>
      </c>
      <c r="D998" s="19" t="s">
        <v>1626</v>
      </c>
      <c r="E998" s="20" t="s">
        <v>224</v>
      </c>
      <c r="F998" s="21">
        <v>357.17</v>
      </c>
      <c r="G998" s="22">
        <v>40.58</v>
      </c>
      <c r="H998" s="22">
        <f t="shared" si="138"/>
        <v>53.28</v>
      </c>
      <c r="I998" s="22">
        <f t="shared" si="139"/>
        <v>19030.02</v>
      </c>
      <c r="J998" s="23">
        <f t="shared" si="135"/>
        <v>1.8862891308462444E-4</v>
      </c>
    </row>
    <row r="999" spans="1:10" ht="51.95" customHeight="1" x14ac:dyDescent="0.2">
      <c r="A999" s="16" t="s">
        <v>1660</v>
      </c>
      <c r="B999" s="17" t="s">
        <v>1630</v>
      </c>
      <c r="C999" s="18" t="s">
        <v>30</v>
      </c>
      <c r="D999" s="19" t="s">
        <v>1631</v>
      </c>
      <c r="E999" s="20" t="s">
        <v>224</v>
      </c>
      <c r="F999" s="21">
        <v>44.23</v>
      </c>
      <c r="G999" s="22">
        <v>58.42</v>
      </c>
      <c r="H999" s="22">
        <f t="shared" si="138"/>
        <v>76.7</v>
      </c>
      <c r="I999" s="22">
        <f t="shared" si="139"/>
        <v>3392.44</v>
      </c>
      <c r="J999" s="23">
        <f t="shared" si="135"/>
        <v>3.3626463340805915E-5</v>
      </c>
    </row>
    <row r="1000" spans="1:10" ht="51.95" customHeight="1" x14ac:dyDescent="0.2">
      <c r="A1000" s="16" t="s">
        <v>1661</v>
      </c>
      <c r="B1000" s="17" t="s">
        <v>1662</v>
      </c>
      <c r="C1000" s="18" t="s">
        <v>30</v>
      </c>
      <c r="D1000" s="19" t="s">
        <v>1663</v>
      </c>
      <c r="E1000" s="20" t="s">
        <v>224</v>
      </c>
      <c r="F1000" s="21">
        <v>21.34</v>
      </c>
      <c r="G1000" s="22">
        <v>83.04</v>
      </c>
      <c r="H1000" s="22">
        <f t="shared" si="138"/>
        <v>109.02</v>
      </c>
      <c r="I1000" s="22">
        <f t="shared" si="139"/>
        <v>2326.4899999999998</v>
      </c>
      <c r="J1000" s="23">
        <f t="shared" si="135"/>
        <v>2.3060579022105486E-5</v>
      </c>
    </row>
    <row r="1001" spans="1:10" ht="24" customHeight="1" x14ac:dyDescent="0.2">
      <c r="A1001" s="31" t="s">
        <v>1664</v>
      </c>
      <c r="B1001" s="32"/>
      <c r="C1001" s="32"/>
      <c r="D1001" s="33" t="s">
        <v>3063</v>
      </c>
      <c r="E1001" s="32" t="s">
        <v>2816</v>
      </c>
      <c r="F1001" s="34"/>
      <c r="G1001" s="35"/>
      <c r="H1001" s="35"/>
      <c r="I1001" s="36"/>
      <c r="J1001" s="37"/>
    </row>
    <row r="1002" spans="1:10" ht="26.1" customHeight="1" x14ac:dyDescent="0.2">
      <c r="A1002" s="16" t="s">
        <v>1665</v>
      </c>
      <c r="B1002" s="17" t="s">
        <v>1666</v>
      </c>
      <c r="C1002" s="18" t="s">
        <v>27</v>
      </c>
      <c r="D1002" s="19" t="s">
        <v>3064</v>
      </c>
      <c r="E1002" s="20" t="s">
        <v>43</v>
      </c>
      <c r="F1002" s="21">
        <v>25</v>
      </c>
      <c r="G1002" s="22">
        <v>5.47</v>
      </c>
      <c r="H1002" s="22">
        <f t="shared" ref="H1002:H1042" si="140">ROUND(G1002 * (1 + 31.29 / 100), 2)</f>
        <v>7.18</v>
      </c>
      <c r="I1002" s="22">
        <f t="shared" ref="I1002:I1042" si="141">ROUND(F1002 * H1002, 2)</f>
        <v>179.5</v>
      </c>
      <c r="J1002" s="23">
        <f t="shared" si="135"/>
        <v>1.7792356444549236E-6</v>
      </c>
    </row>
    <row r="1003" spans="1:10" ht="26.1" customHeight="1" x14ac:dyDescent="0.2">
      <c r="A1003" s="16" t="s">
        <v>1667</v>
      </c>
      <c r="B1003" s="17" t="s">
        <v>1668</v>
      </c>
      <c r="C1003" s="18" t="s">
        <v>27</v>
      </c>
      <c r="D1003" s="19" t="s">
        <v>3065</v>
      </c>
      <c r="E1003" s="20" t="s">
        <v>43</v>
      </c>
      <c r="F1003" s="21">
        <v>6</v>
      </c>
      <c r="G1003" s="22">
        <v>31.29</v>
      </c>
      <c r="H1003" s="22">
        <f t="shared" si="140"/>
        <v>41.08</v>
      </c>
      <c r="I1003" s="22">
        <f t="shared" si="141"/>
        <v>246.48</v>
      </c>
      <c r="J1003" s="23">
        <f t="shared" si="135"/>
        <v>2.4431532125083543E-6</v>
      </c>
    </row>
    <row r="1004" spans="1:10" ht="26.1" customHeight="1" x14ac:dyDescent="0.2">
      <c r="A1004" s="16" t="s">
        <v>1669</v>
      </c>
      <c r="B1004" s="17" t="s">
        <v>1670</v>
      </c>
      <c r="C1004" s="18" t="s">
        <v>27</v>
      </c>
      <c r="D1004" s="19" t="s">
        <v>3066</v>
      </c>
      <c r="E1004" s="20" t="s">
        <v>43</v>
      </c>
      <c r="F1004" s="21">
        <v>3</v>
      </c>
      <c r="G1004" s="22">
        <v>16.78</v>
      </c>
      <c r="H1004" s="22">
        <f t="shared" si="140"/>
        <v>22.03</v>
      </c>
      <c r="I1004" s="22">
        <f t="shared" si="141"/>
        <v>66.09</v>
      </c>
      <c r="J1004" s="23">
        <f t="shared" si="135"/>
        <v>6.5509573115334765E-7</v>
      </c>
    </row>
    <row r="1005" spans="1:10" ht="26.1" customHeight="1" x14ac:dyDescent="0.2">
      <c r="A1005" s="16" t="s">
        <v>1671</v>
      </c>
      <c r="B1005" s="17" t="s">
        <v>1672</v>
      </c>
      <c r="C1005" s="18" t="s">
        <v>27</v>
      </c>
      <c r="D1005" s="19" t="s">
        <v>3067</v>
      </c>
      <c r="E1005" s="20" t="s">
        <v>43</v>
      </c>
      <c r="F1005" s="21">
        <v>3</v>
      </c>
      <c r="G1005" s="22">
        <v>19.13</v>
      </c>
      <c r="H1005" s="22">
        <f t="shared" si="140"/>
        <v>25.12</v>
      </c>
      <c r="I1005" s="22">
        <f t="shared" si="141"/>
        <v>75.36</v>
      </c>
      <c r="J1005" s="23">
        <f t="shared" si="135"/>
        <v>7.469816053823011E-7</v>
      </c>
    </row>
    <row r="1006" spans="1:10" ht="26.1" customHeight="1" x14ac:dyDescent="0.2">
      <c r="A1006" s="16" t="s">
        <v>1673</v>
      </c>
      <c r="B1006" s="17" t="s">
        <v>1674</v>
      </c>
      <c r="C1006" s="18" t="s">
        <v>27</v>
      </c>
      <c r="D1006" s="19" t="s">
        <v>3068</v>
      </c>
      <c r="E1006" s="20" t="s">
        <v>43</v>
      </c>
      <c r="F1006" s="21">
        <v>10</v>
      </c>
      <c r="G1006" s="22">
        <v>24.56</v>
      </c>
      <c r="H1006" s="22">
        <f t="shared" si="140"/>
        <v>32.24</v>
      </c>
      <c r="I1006" s="22">
        <f t="shared" si="141"/>
        <v>322.39999999999998</v>
      </c>
      <c r="J1006" s="23">
        <f t="shared" si="135"/>
        <v>3.1956856366143028E-6</v>
      </c>
    </row>
    <row r="1007" spans="1:10" ht="26.1" customHeight="1" x14ac:dyDescent="0.2">
      <c r="A1007" s="16" t="s">
        <v>1675</v>
      </c>
      <c r="B1007" s="17" t="s">
        <v>1676</v>
      </c>
      <c r="C1007" s="18" t="s">
        <v>27</v>
      </c>
      <c r="D1007" s="19" t="s">
        <v>3069</v>
      </c>
      <c r="E1007" s="20" t="s">
        <v>43</v>
      </c>
      <c r="F1007" s="21">
        <v>22</v>
      </c>
      <c r="G1007" s="22">
        <v>24.33</v>
      </c>
      <c r="H1007" s="22">
        <f t="shared" si="140"/>
        <v>31.94</v>
      </c>
      <c r="I1007" s="22">
        <f t="shared" si="141"/>
        <v>702.68</v>
      </c>
      <c r="J1007" s="23">
        <f t="shared" si="135"/>
        <v>6.9650880370227616E-6</v>
      </c>
    </row>
    <row r="1008" spans="1:10" ht="26.1" customHeight="1" x14ac:dyDescent="0.2">
      <c r="A1008" s="16" t="s">
        <v>1677</v>
      </c>
      <c r="B1008" s="17" t="s">
        <v>1678</v>
      </c>
      <c r="C1008" s="18" t="s">
        <v>27</v>
      </c>
      <c r="D1008" s="19" t="s">
        <v>3070</v>
      </c>
      <c r="E1008" s="20" t="s">
        <v>43</v>
      </c>
      <c r="F1008" s="21">
        <v>3</v>
      </c>
      <c r="G1008" s="22">
        <v>38.86</v>
      </c>
      <c r="H1008" s="22">
        <f t="shared" si="140"/>
        <v>51.02</v>
      </c>
      <c r="I1008" s="22">
        <f t="shared" si="141"/>
        <v>153.06</v>
      </c>
      <c r="J1008" s="23">
        <f t="shared" si="135"/>
        <v>1.5171577032884156E-6</v>
      </c>
    </row>
    <row r="1009" spans="1:10" ht="65.099999999999994" customHeight="1" x14ac:dyDescent="0.2">
      <c r="A1009" s="16" t="s">
        <v>1679</v>
      </c>
      <c r="B1009" s="17" t="s">
        <v>1680</v>
      </c>
      <c r="C1009" s="18" t="s">
        <v>30</v>
      </c>
      <c r="D1009" s="19" t="s">
        <v>1681</v>
      </c>
      <c r="E1009" s="20" t="s">
        <v>43</v>
      </c>
      <c r="F1009" s="21">
        <v>7</v>
      </c>
      <c r="G1009" s="22">
        <v>37.270000000000003</v>
      </c>
      <c r="H1009" s="22">
        <f t="shared" si="140"/>
        <v>48.93</v>
      </c>
      <c r="I1009" s="22">
        <f t="shared" si="141"/>
        <v>342.51</v>
      </c>
      <c r="J1009" s="23">
        <f t="shared" si="135"/>
        <v>3.3950195018510077E-6</v>
      </c>
    </row>
    <row r="1010" spans="1:10" ht="65.099999999999994" customHeight="1" x14ac:dyDescent="0.2">
      <c r="A1010" s="16" t="s">
        <v>1682</v>
      </c>
      <c r="B1010" s="17" t="s">
        <v>1683</v>
      </c>
      <c r="C1010" s="18" t="s">
        <v>30</v>
      </c>
      <c r="D1010" s="19" t="s">
        <v>1684</v>
      </c>
      <c r="E1010" s="20" t="s">
        <v>43</v>
      </c>
      <c r="F1010" s="21">
        <v>3</v>
      </c>
      <c r="G1010" s="22">
        <v>42.45</v>
      </c>
      <c r="H1010" s="22">
        <f t="shared" si="140"/>
        <v>55.73</v>
      </c>
      <c r="I1010" s="22">
        <f t="shared" si="141"/>
        <v>167.19</v>
      </c>
      <c r="J1010" s="23">
        <f t="shared" si="135"/>
        <v>1.6572167542975972E-6</v>
      </c>
    </row>
    <row r="1011" spans="1:10" ht="65.099999999999994" customHeight="1" x14ac:dyDescent="0.2">
      <c r="A1011" s="16" t="s">
        <v>1685</v>
      </c>
      <c r="B1011" s="17" t="s">
        <v>1686</v>
      </c>
      <c r="C1011" s="18" t="s">
        <v>30</v>
      </c>
      <c r="D1011" s="19" t="s">
        <v>1687</v>
      </c>
      <c r="E1011" s="20" t="s">
        <v>43</v>
      </c>
      <c r="F1011" s="21">
        <v>2</v>
      </c>
      <c r="G1011" s="22">
        <v>63.58</v>
      </c>
      <c r="H1011" s="22">
        <f t="shared" si="140"/>
        <v>83.47</v>
      </c>
      <c r="I1011" s="22">
        <f t="shared" si="141"/>
        <v>166.94</v>
      </c>
      <c r="J1011" s="23">
        <f t="shared" si="135"/>
        <v>1.65473871022454E-6</v>
      </c>
    </row>
    <row r="1012" spans="1:10" ht="51.95" customHeight="1" x14ac:dyDescent="0.2">
      <c r="A1012" s="16" t="s">
        <v>1688</v>
      </c>
      <c r="B1012" s="17" t="s">
        <v>1689</v>
      </c>
      <c r="C1012" s="18" t="s">
        <v>30</v>
      </c>
      <c r="D1012" s="19" t="s">
        <v>1690</v>
      </c>
      <c r="E1012" s="20" t="s">
        <v>43</v>
      </c>
      <c r="F1012" s="21">
        <v>1</v>
      </c>
      <c r="G1012" s="22">
        <v>330.31</v>
      </c>
      <c r="H1012" s="22">
        <f t="shared" si="140"/>
        <v>433.66</v>
      </c>
      <c r="I1012" s="22">
        <f t="shared" si="141"/>
        <v>433.66</v>
      </c>
      <c r="J1012" s="23">
        <f t="shared" si="135"/>
        <v>4.2985143708875887E-6</v>
      </c>
    </row>
    <row r="1013" spans="1:10" ht="51.95" customHeight="1" x14ac:dyDescent="0.2">
      <c r="A1013" s="16" t="s">
        <v>1691</v>
      </c>
      <c r="B1013" s="17" t="s">
        <v>1692</v>
      </c>
      <c r="C1013" s="18" t="s">
        <v>30</v>
      </c>
      <c r="D1013" s="19" t="s">
        <v>1693</v>
      </c>
      <c r="E1013" s="20" t="s">
        <v>43</v>
      </c>
      <c r="F1013" s="21">
        <v>286</v>
      </c>
      <c r="G1013" s="22">
        <v>5.38</v>
      </c>
      <c r="H1013" s="22">
        <f t="shared" si="140"/>
        <v>7.06</v>
      </c>
      <c r="I1013" s="22">
        <f t="shared" si="141"/>
        <v>2019.16</v>
      </c>
      <c r="J1013" s="23">
        <f t="shared" si="135"/>
        <v>2.0014269882215061E-5</v>
      </c>
    </row>
    <row r="1014" spans="1:10" ht="51.95" customHeight="1" x14ac:dyDescent="0.2">
      <c r="A1014" s="16" t="s">
        <v>1694</v>
      </c>
      <c r="B1014" s="17" t="s">
        <v>1695</v>
      </c>
      <c r="C1014" s="18" t="s">
        <v>30</v>
      </c>
      <c r="D1014" s="19" t="s">
        <v>1696</v>
      </c>
      <c r="E1014" s="20" t="s">
        <v>43</v>
      </c>
      <c r="F1014" s="21">
        <v>6</v>
      </c>
      <c r="G1014" s="22">
        <v>8.0500000000000007</v>
      </c>
      <c r="H1014" s="22">
        <f t="shared" si="140"/>
        <v>10.57</v>
      </c>
      <c r="I1014" s="22">
        <f t="shared" si="141"/>
        <v>63.42</v>
      </c>
      <c r="J1014" s="23">
        <f t="shared" si="135"/>
        <v>6.2863022045309893E-7</v>
      </c>
    </row>
    <row r="1015" spans="1:10" ht="39" customHeight="1" x14ac:dyDescent="0.2">
      <c r="A1015" s="16" t="s">
        <v>1697</v>
      </c>
      <c r="B1015" s="17" t="s">
        <v>1587</v>
      </c>
      <c r="C1015" s="18" t="s">
        <v>30</v>
      </c>
      <c r="D1015" s="19" t="s">
        <v>1588</v>
      </c>
      <c r="E1015" s="20" t="s">
        <v>43</v>
      </c>
      <c r="F1015" s="21">
        <v>8</v>
      </c>
      <c r="G1015" s="22">
        <v>18.57</v>
      </c>
      <c r="H1015" s="22">
        <f t="shared" si="140"/>
        <v>24.38</v>
      </c>
      <c r="I1015" s="22">
        <f t="shared" si="141"/>
        <v>195.04</v>
      </c>
      <c r="J1015" s="23">
        <f t="shared" si="135"/>
        <v>1.9332708640361467E-6</v>
      </c>
    </row>
    <row r="1016" spans="1:10" ht="39" customHeight="1" x14ac:dyDescent="0.2">
      <c r="A1016" s="16" t="s">
        <v>1698</v>
      </c>
      <c r="B1016" s="17" t="s">
        <v>1699</v>
      </c>
      <c r="C1016" s="18" t="s">
        <v>30</v>
      </c>
      <c r="D1016" s="19" t="s">
        <v>1700</v>
      </c>
      <c r="E1016" s="20" t="s">
        <v>43</v>
      </c>
      <c r="F1016" s="21">
        <v>6</v>
      </c>
      <c r="G1016" s="22">
        <v>39.369999999999997</v>
      </c>
      <c r="H1016" s="22">
        <f t="shared" si="140"/>
        <v>51.69</v>
      </c>
      <c r="I1016" s="22">
        <f t="shared" si="141"/>
        <v>310.14</v>
      </c>
      <c r="J1016" s="23">
        <f t="shared" si="135"/>
        <v>3.0741623552715876E-6</v>
      </c>
    </row>
    <row r="1017" spans="1:10" ht="26.1" customHeight="1" x14ac:dyDescent="0.2">
      <c r="A1017" s="38" t="s">
        <v>1701</v>
      </c>
      <c r="B1017" s="39" t="s">
        <v>1702</v>
      </c>
      <c r="C1017" s="40" t="s">
        <v>30</v>
      </c>
      <c r="D1017" s="41" t="s">
        <v>1703</v>
      </c>
      <c r="E1017" s="42" t="s">
        <v>43</v>
      </c>
      <c r="F1017" s="43">
        <v>119</v>
      </c>
      <c r="G1017" s="44">
        <v>3.62</v>
      </c>
      <c r="H1017" s="44">
        <f t="shared" si="140"/>
        <v>4.75</v>
      </c>
      <c r="I1017" s="44">
        <f t="shared" si="141"/>
        <v>565.25</v>
      </c>
      <c r="J1017" s="45">
        <f t="shared" si="135"/>
        <v>5.6028576491818692E-6</v>
      </c>
    </row>
    <row r="1018" spans="1:10" ht="26.1" customHeight="1" x14ac:dyDescent="0.2">
      <c r="A1018" s="38" t="s">
        <v>1704</v>
      </c>
      <c r="B1018" s="39" t="s">
        <v>1705</v>
      </c>
      <c r="C1018" s="40" t="s">
        <v>30</v>
      </c>
      <c r="D1018" s="41" t="s">
        <v>1706</v>
      </c>
      <c r="E1018" s="42" t="s">
        <v>43</v>
      </c>
      <c r="F1018" s="43">
        <v>69</v>
      </c>
      <c r="G1018" s="44">
        <v>5.42</v>
      </c>
      <c r="H1018" s="44">
        <f t="shared" si="140"/>
        <v>7.12</v>
      </c>
      <c r="I1018" s="44">
        <f t="shared" si="141"/>
        <v>491.28</v>
      </c>
      <c r="J1018" s="45">
        <f t="shared" si="135"/>
        <v>4.869653968845765E-6</v>
      </c>
    </row>
    <row r="1019" spans="1:10" ht="39" customHeight="1" x14ac:dyDescent="0.2">
      <c r="A1019" s="16" t="s">
        <v>1707</v>
      </c>
      <c r="B1019" s="17" t="s">
        <v>1708</v>
      </c>
      <c r="C1019" s="18" t="s">
        <v>30</v>
      </c>
      <c r="D1019" s="19" t="s">
        <v>1709</v>
      </c>
      <c r="E1019" s="20" t="s">
        <v>43</v>
      </c>
      <c r="F1019" s="21">
        <v>7</v>
      </c>
      <c r="G1019" s="22">
        <v>5.54</v>
      </c>
      <c r="H1019" s="22">
        <f t="shared" si="140"/>
        <v>7.27</v>
      </c>
      <c r="I1019" s="22">
        <f t="shared" si="141"/>
        <v>50.89</v>
      </c>
      <c r="J1019" s="23">
        <f t="shared" si="135"/>
        <v>5.0443065151148223E-7</v>
      </c>
    </row>
    <row r="1020" spans="1:10" ht="39" customHeight="1" x14ac:dyDescent="0.2">
      <c r="A1020" s="16" t="s">
        <v>1710</v>
      </c>
      <c r="B1020" s="17" t="s">
        <v>1711</v>
      </c>
      <c r="C1020" s="18" t="s">
        <v>30</v>
      </c>
      <c r="D1020" s="19" t="s">
        <v>1712</v>
      </c>
      <c r="E1020" s="20" t="s">
        <v>43</v>
      </c>
      <c r="F1020" s="21">
        <v>5</v>
      </c>
      <c r="G1020" s="22">
        <v>9.34</v>
      </c>
      <c r="H1020" s="22">
        <f t="shared" si="140"/>
        <v>12.26</v>
      </c>
      <c r="I1020" s="22">
        <f t="shared" si="141"/>
        <v>61.3</v>
      </c>
      <c r="J1020" s="23">
        <f t="shared" si="135"/>
        <v>6.0761640671357552E-7</v>
      </c>
    </row>
    <row r="1021" spans="1:10" ht="39" customHeight="1" x14ac:dyDescent="0.2">
      <c r="A1021" s="16" t="s">
        <v>1713</v>
      </c>
      <c r="B1021" s="17" t="s">
        <v>1714</v>
      </c>
      <c r="C1021" s="18" t="s">
        <v>30</v>
      </c>
      <c r="D1021" s="19" t="s">
        <v>1715</v>
      </c>
      <c r="E1021" s="20" t="s">
        <v>43</v>
      </c>
      <c r="F1021" s="21">
        <v>322</v>
      </c>
      <c r="G1021" s="22">
        <v>7.58</v>
      </c>
      <c r="H1021" s="22">
        <f t="shared" si="140"/>
        <v>9.9499999999999993</v>
      </c>
      <c r="I1021" s="22">
        <f t="shared" si="141"/>
        <v>3203.9</v>
      </c>
      <c r="J1021" s="23">
        <f t="shared" si="135"/>
        <v>3.1757621622669247E-5</v>
      </c>
    </row>
    <row r="1022" spans="1:10" ht="39" customHeight="1" x14ac:dyDescent="0.2">
      <c r="A1022" s="16" t="s">
        <v>1716</v>
      </c>
      <c r="B1022" s="17" t="s">
        <v>1717</v>
      </c>
      <c r="C1022" s="18" t="s">
        <v>30</v>
      </c>
      <c r="D1022" s="19" t="s">
        <v>1718</v>
      </c>
      <c r="E1022" s="20" t="s">
        <v>43</v>
      </c>
      <c r="F1022" s="21">
        <v>51</v>
      </c>
      <c r="G1022" s="22">
        <v>10.85</v>
      </c>
      <c r="H1022" s="22">
        <f t="shared" si="140"/>
        <v>14.24</v>
      </c>
      <c r="I1022" s="22">
        <f t="shared" si="141"/>
        <v>726.24</v>
      </c>
      <c r="J1022" s="23">
        <f t="shared" si="135"/>
        <v>7.198618910467653E-6</v>
      </c>
    </row>
    <row r="1023" spans="1:10" ht="39" customHeight="1" x14ac:dyDescent="0.2">
      <c r="A1023" s="16" t="s">
        <v>1719</v>
      </c>
      <c r="B1023" s="17" t="s">
        <v>1599</v>
      </c>
      <c r="C1023" s="18" t="s">
        <v>30</v>
      </c>
      <c r="D1023" s="19" t="s">
        <v>1600</v>
      </c>
      <c r="E1023" s="20" t="s">
        <v>43</v>
      </c>
      <c r="F1023" s="21">
        <v>9</v>
      </c>
      <c r="G1023" s="22">
        <v>12.36</v>
      </c>
      <c r="H1023" s="22">
        <f t="shared" si="140"/>
        <v>16.23</v>
      </c>
      <c r="I1023" s="22">
        <f t="shared" si="141"/>
        <v>146.07</v>
      </c>
      <c r="J1023" s="23">
        <f t="shared" si="135"/>
        <v>1.4478715910057419E-6</v>
      </c>
    </row>
    <row r="1024" spans="1:10" ht="39" customHeight="1" x14ac:dyDescent="0.2">
      <c r="A1024" s="16" t="s">
        <v>1720</v>
      </c>
      <c r="B1024" s="17" t="s">
        <v>1721</v>
      </c>
      <c r="C1024" s="18" t="s">
        <v>30</v>
      </c>
      <c r="D1024" s="19" t="s">
        <v>1722</v>
      </c>
      <c r="E1024" s="20" t="s">
        <v>43</v>
      </c>
      <c r="F1024" s="21">
        <v>6</v>
      </c>
      <c r="G1024" s="22">
        <v>17.600000000000001</v>
      </c>
      <c r="H1024" s="22">
        <f t="shared" si="140"/>
        <v>23.11</v>
      </c>
      <c r="I1024" s="22">
        <f t="shared" si="141"/>
        <v>138.66</v>
      </c>
      <c r="J1024" s="23">
        <f t="shared" si="135"/>
        <v>1.3744223646803326E-6</v>
      </c>
    </row>
    <row r="1025" spans="1:10" ht="39" customHeight="1" x14ac:dyDescent="0.2">
      <c r="A1025" s="16" t="s">
        <v>1723</v>
      </c>
      <c r="B1025" s="17" t="s">
        <v>1602</v>
      </c>
      <c r="C1025" s="18" t="s">
        <v>30</v>
      </c>
      <c r="D1025" s="19" t="s">
        <v>1603</v>
      </c>
      <c r="E1025" s="20" t="s">
        <v>43</v>
      </c>
      <c r="F1025" s="21">
        <v>30</v>
      </c>
      <c r="G1025" s="22">
        <v>40.64</v>
      </c>
      <c r="H1025" s="22">
        <f t="shared" si="140"/>
        <v>53.36</v>
      </c>
      <c r="I1025" s="22">
        <f t="shared" si="141"/>
        <v>1600.8</v>
      </c>
      <c r="J1025" s="23">
        <f t="shared" si="135"/>
        <v>1.586741180859856E-5</v>
      </c>
    </row>
    <row r="1026" spans="1:10" ht="39" customHeight="1" x14ac:dyDescent="0.2">
      <c r="A1026" s="16" t="s">
        <v>1724</v>
      </c>
      <c r="B1026" s="17" t="s">
        <v>1605</v>
      </c>
      <c r="C1026" s="18" t="s">
        <v>30</v>
      </c>
      <c r="D1026" s="19" t="s">
        <v>1606</v>
      </c>
      <c r="E1026" s="20" t="s">
        <v>43</v>
      </c>
      <c r="F1026" s="21">
        <v>2</v>
      </c>
      <c r="G1026" s="22">
        <v>104.41</v>
      </c>
      <c r="H1026" s="22">
        <f t="shared" si="140"/>
        <v>137.08000000000001</v>
      </c>
      <c r="I1026" s="22">
        <f t="shared" si="141"/>
        <v>274.16000000000003</v>
      </c>
      <c r="J1026" s="23">
        <f t="shared" si="135"/>
        <v>2.7175222522772251E-6</v>
      </c>
    </row>
    <row r="1027" spans="1:10" ht="39" customHeight="1" x14ac:dyDescent="0.2">
      <c r="A1027" s="16" t="s">
        <v>1725</v>
      </c>
      <c r="B1027" s="17" t="s">
        <v>1726</v>
      </c>
      <c r="C1027" s="18" t="s">
        <v>30</v>
      </c>
      <c r="D1027" s="19" t="s">
        <v>1727</v>
      </c>
      <c r="E1027" s="20" t="s">
        <v>43</v>
      </c>
      <c r="F1027" s="21">
        <v>2</v>
      </c>
      <c r="G1027" s="22">
        <v>124.46</v>
      </c>
      <c r="H1027" s="22">
        <f t="shared" si="140"/>
        <v>163.4</v>
      </c>
      <c r="I1027" s="22">
        <f t="shared" si="141"/>
        <v>326.8</v>
      </c>
      <c r="J1027" s="23">
        <f t="shared" si="135"/>
        <v>3.2392992123001061E-6</v>
      </c>
    </row>
    <row r="1028" spans="1:10" ht="39" customHeight="1" x14ac:dyDescent="0.2">
      <c r="A1028" s="16" t="s">
        <v>1728</v>
      </c>
      <c r="B1028" s="17" t="s">
        <v>1729</v>
      </c>
      <c r="C1028" s="18" t="s">
        <v>30</v>
      </c>
      <c r="D1028" s="19" t="s">
        <v>1730</v>
      </c>
      <c r="E1028" s="20" t="s">
        <v>43</v>
      </c>
      <c r="F1028" s="21">
        <v>231</v>
      </c>
      <c r="G1028" s="22">
        <v>12.27</v>
      </c>
      <c r="H1028" s="22">
        <f t="shared" si="140"/>
        <v>16.11</v>
      </c>
      <c r="I1028" s="22">
        <f t="shared" si="141"/>
        <v>3721.41</v>
      </c>
      <c r="J1028" s="23">
        <f t="shared" si="135"/>
        <v>3.6887271975660154E-5</v>
      </c>
    </row>
    <row r="1029" spans="1:10" ht="39" customHeight="1" x14ac:dyDescent="0.2">
      <c r="A1029" s="16" t="s">
        <v>1731</v>
      </c>
      <c r="B1029" s="17" t="s">
        <v>1732</v>
      </c>
      <c r="C1029" s="18" t="s">
        <v>30</v>
      </c>
      <c r="D1029" s="19" t="s">
        <v>1733</v>
      </c>
      <c r="E1029" s="20" t="s">
        <v>43</v>
      </c>
      <c r="F1029" s="21">
        <v>57</v>
      </c>
      <c r="G1029" s="22">
        <v>15.62</v>
      </c>
      <c r="H1029" s="22">
        <f t="shared" si="140"/>
        <v>20.51</v>
      </c>
      <c r="I1029" s="22">
        <f t="shared" si="141"/>
        <v>1169.07</v>
      </c>
      <c r="J1029" s="23">
        <f t="shared" ref="J1029:J1092" si="142">I1029 / 100886018.42</f>
        <v>1.1588027937954972E-5</v>
      </c>
    </row>
    <row r="1030" spans="1:10" ht="26.1" customHeight="1" x14ac:dyDescent="0.2">
      <c r="A1030" s="16" t="s">
        <v>1734</v>
      </c>
      <c r="B1030" s="17" t="s">
        <v>1735</v>
      </c>
      <c r="C1030" s="18" t="s">
        <v>30</v>
      </c>
      <c r="D1030" s="19" t="s">
        <v>1736</v>
      </c>
      <c r="E1030" s="20" t="s">
        <v>43</v>
      </c>
      <c r="F1030" s="21">
        <v>297</v>
      </c>
      <c r="G1030" s="22">
        <v>6.66</v>
      </c>
      <c r="H1030" s="22">
        <f t="shared" si="140"/>
        <v>8.74</v>
      </c>
      <c r="I1030" s="22">
        <f t="shared" si="141"/>
        <v>2595.7800000000002</v>
      </c>
      <c r="J1030" s="23">
        <f t="shared" si="142"/>
        <v>2.5729828975839566E-5</v>
      </c>
    </row>
    <row r="1031" spans="1:10" ht="39" customHeight="1" x14ac:dyDescent="0.2">
      <c r="A1031" s="16" t="s">
        <v>1737</v>
      </c>
      <c r="B1031" s="17" t="s">
        <v>1738</v>
      </c>
      <c r="C1031" s="18" t="s">
        <v>30</v>
      </c>
      <c r="D1031" s="19" t="s">
        <v>1739</v>
      </c>
      <c r="E1031" s="20" t="s">
        <v>43</v>
      </c>
      <c r="F1031" s="21">
        <v>68</v>
      </c>
      <c r="G1031" s="22">
        <v>16.39</v>
      </c>
      <c r="H1031" s="22">
        <f t="shared" si="140"/>
        <v>21.52</v>
      </c>
      <c r="I1031" s="22">
        <f t="shared" si="141"/>
        <v>1463.36</v>
      </c>
      <c r="J1031" s="23">
        <f t="shared" si="142"/>
        <v>1.4505082298994746E-5</v>
      </c>
    </row>
    <row r="1032" spans="1:10" ht="39" customHeight="1" x14ac:dyDescent="0.2">
      <c r="A1032" s="16" t="s">
        <v>1740</v>
      </c>
      <c r="B1032" s="17" t="s">
        <v>1741</v>
      </c>
      <c r="C1032" s="18" t="s">
        <v>30</v>
      </c>
      <c r="D1032" s="19" t="s">
        <v>1742</v>
      </c>
      <c r="E1032" s="20" t="s">
        <v>43</v>
      </c>
      <c r="F1032" s="21">
        <v>4</v>
      </c>
      <c r="G1032" s="22">
        <v>23.35</v>
      </c>
      <c r="H1032" s="22">
        <f t="shared" si="140"/>
        <v>30.66</v>
      </c>
      <c r="I1032" s="22">
        <f t="shared" si="141"/>
        <v>122.64</v>
      </c>
      <c r="J1032" s="23">
        <f t="shared" si="142"/>
        <v>1.2156293004788403E-6</v>
      </c>
    </row>
    <row r="1033" spans="1:10" ht="39" customHeight="1" x14ac:dyDescent="0.2">
      <c r="A1033" s="16" t="s">
        <v>1743</v>
      </c>
      <c r="B1033" s="17" t="s">
        <v>1744</v>
      </c>
      <c r="C1033" s="18" t="s">
        <v>30</v>
      </c>
      <c r="D1033" s="19" t="s">
        <v>1745</v>
      </c>
      <c r="E1033" s="20" t="s">
        <v>43</v>
      </c>
      <c r="F1033" s="21">
        <v>7</v>
      </c>
      <c r="G1033" s="22">
        <v>27.06</v>
      </c>
      <c r="H1033" s="22">
        <f t="shared" si="140"/>
        <v>35.53</v>
      </c>
      <c r="I1033" s="22">
        <f t="shared" si="141"/>
        <v>248.71</v>
      </c>
      <c r="J1033" s="23">
        <f t="shared" si="142"/>
        <v>2.4652573656400225E-6</v>
      </c>
    </row>
    <row r="1034" spans="1:10" ht="26.1" customHeight="1" x14ac:dyDescent="0.2">
      <c r="A1034" s="16" t="s">
        <v>1746</v>
      </c>
      <c r="B1034" s="17" t="s">
        <v>1747</v>
      </c>
      <c r="C1034" s="18" t="s">
        <v>30</v>
      </c>
      <c r="D1034" s="19" t="s">
        <v>1748</v>
      </c>
      <c r="E1034" s="20" t="s">
        <v>43</v>
      </c>
      <c r="F1034" s="21">
        <v>30</v>
      </c>
      <c r="G1034" s="22">
        <v>46.4</v>
      </c>
      <c r="H1034" s="22">
        <f t="shared" si="140"/>
        <v>60.92</v>
      </c>
      <c r="I1034" s="22">
        <f t="shared" si="141"/>
        <v>1827.6</v>
      </c>
      <c r="J1034" s="23">
        <f t="shared" si="142"/>
        <v>1.8115493391675869E-5</v>
      </c>
    </row>
    <row r="1035" spans="1:10" ht="26.1" customHeight="1" x14ac:dyDescent="0.2">
      <c r="A1035" s="16" t="s">
        <v>1749</v>
      </c>
      <c r="B1035" s="17" t="s">
        <v>1750</v>
      </c>
      <c r="C1035" s="18" t="s">
        <v>30</v>
      </c>
      <c r="D1035" s="19" t="s">
        <v>1751</v>
      </c>
      <c r="E1035" s="20" t="s">
        <v>43</v>
      </c>
      <c r="F1035" s="21">
        <v>4</v>
      </c>
      <c r="G1035" s="22">
        <v>79.069999999999993</v>
      </c>
      <c r="H1035" s="22">
        <f t="shared" si="140"/>
        <v>103.81</v>
      </c>
      <c r="I1035" s="22">
        <f t="shared" si="141"/>
        <v>415.24</v>
      </c>
      <c r="J1035" s="23">
        <f t="shared" si="142"/>
        <v>4.1159320835847495E-6</v>
      </c>
    </row>
    <row r="1036" spans="1:10" ht="26.1" customHeight="1" x14ac:dyDescent="0.2">
      <c r="A1036" s="16" t="s">
        <v>1752</v>
      </c>
      <c r="B1036" s="17" t="s">
        <v>1753</v>
      </c>
      <c r="C1036" s="18" t="s">
        <v>30</v>
      </c>
      <c r="D1036" s="19" t="s">
        <v>1754</v>
      </c>
      <c r="E1036" s="20" t="s">
        <v>43</v>
      </c>
      <c r="F1036" s="21">
        <v>4</v>
      </c>
      <c r="G1036" s="22">
        <v>104.29</v>
      </c>
      <c r="H1036" s="22">
        <f t="shared" si="140"/>
        <v>136.91999999999999</v>
      </c>
      <c r="I1036" s="22">
        <f t="shared" si="141"/>
        <v>547.67999999999995</v>
      </c>
      <c r="J1036" s="23">
        <f t="shared" si="142"/>
        <v>5.4287007117274234E-6</v>
      </c>
    </row>
    <row r="1037" spans="1:10" ht="39" customHeight="1" x14ac:dyDescent="0.2">
      <c r="A1037" s="16" t="s">
        <v>1755</v>
      </c>
      <c r="B1037" s="17" t="s">
        <v>1756</v>
      </c>
      <c r="C1037" s="18" t="s">
        <v>30</v>
      </c>
      <c r="D1037" s="19" t="s">
        <v>1757</v>
      </c>
      <c r="E1037" s="20" t="s">
        <v>43</v>
      </c>
      <c r="F1037" s="21">
        <v>22</v>
      </c>
      <c r="G1037" s="22">
        <v>6.5</v>
      </c>
      <c r="H1037" s="22">
        <f t="shared" si="140"/>
        <v>8.5299999999999994</v>
      </c>
      <c r="I1037" s="22">
        <f t="shared" si="141"/>
        <v>187.66</v>
      </c>
      <c r="J1037" s="23">
        <f t="shared" si="142"/>
        <v>1.8601190029995041E-6</v>
      </c>
    </row>
    <row r="1038" spans="1:10" ht="39" customHeight="1" x14ac:dyDescent="0.2">
      <c r="A1038" s="16" t="s">
        <v>1758</v>
      </c>
      <c r="B1038" s="17" t="s">
        <v>1759</v>
      </c>
      <c r="C1038" s="18" t="s">
        <v>30</v>
      </c>
      <c r="D1038" s="19" t="s">
        <v>1760</v>
      </c>
      <c r="E1038" s="20" t="s">
        <v>43</v>
      </c>
      <c r="F1038" s="21">
        <v>10</v>
      </c>
      <c r="G1038" s="22">
        <v>5.7</v>
      </c>
      <c r="H1038" s="22">
        <f t="shared" si="140"/>
        <v>7.48</v>
      </c>
      <c r="I1038" s="22">
        <f t="shared" si="141"/>
        <v>74.8</v>
      </c>
      <c r="J1038" s="23">
        <f t="shared" si="142"/>
        <v>7.4143078665865344E-7</v>
      </c>
    </row>
    <row r="1039" spans="1:10" ht="39" customHeight="1" x14ac:dyDescent="0.2">
      <c r="A1039" s="16" t="s">
        <v>1761</v>
      </c>
      <c r="B1039" s="17" t="s">
        <v>1762</v>
      </c>
      <c r="C1039" s="18" t="s">
        <v>30</v>
      </c>
      <c r="D1039" s="19" t="s">
        <v>1763</v>
      </c>
      <c r="E1039" s="20" t="s">
        <v>43</v>
      </c>
      <c r="F1039" s="21">
        <v>1</v>
      </c>
      <c r="G1039" s="22">
        <v>8.0299999999999994</v>
      </c>
      <c r="H1039" s="22">
        <f t="shared" si="140"/>
        <v>10.54</v>
      </c>
      <c r="I1039" s="22">
        <f t="shared" si="141"/>
        <v>10.54</v>
      </c>
      <c r="J1039" s="23">
        <f t="shared" si="142"/>
        <v>1.0447433812008297E-7</v>
      </c>
    </row>
    <row r="1040" spans="1:10" ht="26.1" customHeight="1" x14ac:dyDescent="0.2">
      <c r="A1040" s="16" t="s">
        <v>1764</v>
      </c>
      <c r="B1040" s="17" t="s">
        <v>1765</v>
      </c>
      <c r="C1040" s="18" t="s">
        <v>30</v>
      </c>
      <c r="D1040" s="19" t="s">
        <v>1766</v>
      </c>
      <c r="E1040" s="20" t="s">
        <v>43</v>
      </c>
      <c r="F1040" s="21">
        <v>1</v>
      </c>
      <c r="G1040" s="22">
        <v>9.0399999999999991</v>
      </c>
      <c r="H1040" s="22">
        <f t="shared" si="140"/>
        <v>11.87</v>
      </c>
      <c r="I1040" s="22">
        <f t="shared" si="141"/>
        <v>11.87</v>
      </c>
      <c r="J1040" s="23">
        <f t="shared" si="142"/>
        <v>1.176575325887462E-7</v>
      </c>
    </row>
    <row r="1041" spans="1:10" ht="39" customHeight="1" x14ac:dyDescent="0.2">
      <c r="A1041" s="16" t="s">
        <v>1767</v>
      </c>
      <c r="B1041" s="17" t="s">
        <v>1768</v>
      </c>
      <c r="C1041" s="18" t="s">
        <v>30</v>
      </c>
      <c r="D1041" s="19" t="s">
        <v>1769</v>
      </c>
      <c r="E1041" s="20" t="s">
        <v>43</v>
      </c>
      <c r="F1041" s="21">
        <v>2</v>
      </c>
      <c r="G1041" s="22">
        <v>13.58</v>
      </c>
      <c r="H1041" s="22">
        <f t="shared" si="140"/>
        <v>17.829999999999998</v>
      </c>
      <c r="I1041" s="22">
        <f t="shared" si="141"/>
        <v>35.659999999999997</v>
      </c>
      <c r="J1041" s="23">
        <f t="shared" si="142"/>
        <v>3.5346820658084999E-7</v>
      </c>
    </row>
    <row r="1042" spans="1:10" ht="26.1" customHeight="1" x14ac:dyDescent="0.2">
      <c r="A1042" s="16" t="s">
        <v>1770</v>
      </c>
      <c r="B1042" s="17" t="s">
        <v>1608</v>
      </c>
      <c r="C1042" s="18" t="s">
        <v>30</v>
      </c>
      <c r="D1042" s="19" t="s">
        <v>1609</v>
      </c>
      <c r="E1042" s="20" t="s">
        <v>43</v>
      </c>
      <c r="F1042" s="21">
        <v>9</v>
      </c>
      <c r="G1042" s="22">
        <v>21.62</v>
      </c>
      <c r="H1042" s="22">
        <f t="shared" si="140"/>
        <v>28.38</v>
      </c>
      <c r="I1042" s="22">
        <f t="shared" si="141"/>
        <v>255.42</v>
      </c>
      <c r="J1042" s="23">
        <f t="shared" si="142"/>
        <v>2.5317680685608724E-6</v>
      </c>
    </row>
    <row r="1043" spans="1:10" ht="24" customHeight="1" x14ac:dyDescent="0.2">
      <c r="A1043" s="31" t="s">
        <v>1771</v>
      </c>
      <c r="B1043" s="32"/>
      <c r="C1043" s="32"/>
      <c r="D1043" s="33" t="s">
        <v>3071</v>
      </c>
      <c r="E1043" s="32" t="s">
        <v>2816</v>
      </c>
      <c r="F1043" s="34"/>
      <c r="G1043" s="35"/>
      <c r="H1043" s="35"/>
      <c r="I1043" s="36"/>
      <c r="J1043" s="37"/>
    </row>
    <row r="1044" spans="1:10" ht="24" customHeight="1" x14ac:dyDescent="0.2">
      <c r="A1044" s="16" t="s">
        <v>1772</v>
      </c>
      <c r="B1044" s="17" t="s">
        <v>1773</v>
      </c>
      <c r="C1044" s="18" t="s">
        <v>22</v>
      </c>
      <c r="D1044" s="19" t="s">
        <v>3072</v>
      </c>
      <c r="E1044" s="20" t="s">
        <v>43</v>
      </c>
      <c r="F1044" s="21">
        <v>3</v>
      </c>
      <c r="G1044" s="22">
        <v>1875.38</v>
      </c>
      <c r="H1044" s="22">
        <f t="shared" ref="H1044:H1066" si="143">ROUND(G1044 * (1 + 31.29 / 100), 2)</f>
        <v>2462.19</v>
      </c>
      <c r="I1044" s="22">
        <f t="shared" ref="I1044:I1066" si="144">ROUND(F1044 * H1044, 2)</f>
        <v>7386.57</v>
      </c>
      <c r="J1044" s="23">
        <f t="shared" si="142"/>
        <v>7.321698403488248E-5</v>
      </c>
    </row>
    <row r="1045" spans="1:10" ht="26.1" customHeight="1" x14ac:dyDescent="0.2">
      <c r="A1045" s="16" t="s">
        <v>1774</v>
      </c>
      <c r="B1045" s="17" t="s">
        <v>1775</v>
      </c>
      <c r="C1045" s="18" t="s">
        <v>22</v>
      </c>
      <c r="D1045" s="19" t="s">
        <v>3073</v>
      </c>
      <c r="E1045" s="20" t="s">
        <v>43</v>
      </c>
      <c r="F1045" s="21">
        <v>119</v>
      </c>
      <c r="G1045" s="22">
        <v>637.66999999999996</v>
      </c>
      <c r="H1045" s="22">
        <f t="shared" si="143"/>
        <v>837.2</v>
      </c>
      <c r="I1045" s="22">
        <f t="shared" si="144"/>
        <v>99626.8</v>
      </c>
      <c r="J1045" s="23">
        <f t="shared" si="142"/>
        <v>9.8751840503053922E-4</v>
      </c>
    </row>
    <row r="1046" spans="1:10" ht="24" customHeight="1" x14ac:dyDescent="0.2">
      <c r="A1046" s="16" t="s">
        <v>1776</v>
      </c>
      <c r="B1046" s="17" t="s">
        <v>1777</v>
      </c>
      <c r="C1046" s="18" t="s">
        <v>22</v>
      </c>
      <c r="D1046" s="19" t="s">
        <v>3074</v>
      </c>
      <c r="E1046" s="20" t="s">
        <v>43</v>
      </c>
      <c r="F1046" s="21">
        <v>27</v>
      </c>
      <c r="G1046" s="22">
        <v>409.27</v>
      </c>
      <c r="H1046" s="22">
        <f t="shared" si="143"/>
        <v>537.33000000000004</v>
      </c>
      <c r="I1046" s="22">
        <f t="shared" si="144"/>
        <v>14507.91</v>
      </c>
      <c r="J1046" s="23">
        <f t="shared" si="142"/>
        <v>1.4380496155177734E-4</v>
      </c>
    </row>
    <row r="1047" spans="1:10" ht="24" customHeight="1" x14ac:dyDescent="0.2">
      <c r="A1047" s="16" t="s">
        <v>1778</v>
      </c>
      <c r="B1047" s="17" t="s">
        <v>1779</v>
      </c>
      <c r="C1047" s="18" t="s">
        <v>22</v>
      </c>
      <c r="D1047" s="19" t="s">
        <v>3075</v>
      </c>
      <c r="E1047" s="20" t="s">
        <v>43</v>
      </c>
      <c r="F1047" s="21">
        <v>8</v>
      </c>
      <c r="G1047" s="22">
        <v>527.15</v>
      </c>
      <c r="H1047" s="22">
        <f t="shared" si="143"/>
        <v>692.1</v>
      </c>
      <c r="I1047" s="22">
        <f t="shared" si="144"/>
        <v>5536.8</v>
      </c>
      <c r="J1047" s="23">
        <f t="shared" si="142"/>
        <v>5.4881737694807921E-5</v>
      </c>
    </row>
    <row r="1048" spans="1:10" ht="26.1" customHeight="1" x14ac:dyDescent="0.2">
      <c r="A1048" s="16" t="s">
        <v>1780</v>
      </c>
      <c r="B1048" s="17" t="s">
        <v>1781</v>
      </c>
      <c r="C1048" s="18" t="s">
        <v>22</v>
      </c>
      <c r="D1048" s="19" t="s">
        <v>3076</v>
      </c>
      <c r="E1048" s="20" t="s">
        <v>43</v>
      </c>
      <c r="F1048" s="21">
        <v>6</v>
      </c>
      <c r="G1048" s="22">
        <v>192.09</v>
      </c>
      <c r="H1048" s="22">
        <f t="shared" si="143"/>
        <v>252.19</v>
      </c>
      <c r="I1048" s="22">
        <f t="shared" si="144"/>
        <v>1513.14</v>
      </c>
      <c r="J1048" s="23">
        <f t="shared" si="142"/>
        <v>1.4998510434821857E-5</v>
      </c>
    </row>
    <row r="1049" spans="1:10" ht="24" customHeight="1" x14ac:dyDescent="0.2">
      <c r="A1049" s="16" t="s">
        <v>1782</v>
      </c>
      <c r="B1049" s="17" t="s">
        <v>1783</v>
      </c>
      <c r="C1049" s="18" t="s">
        <v>22</v>
      </c>
      <c r="D1049" s="19" t="s">
        <v>3077</v>
      </c>
      <c r="E1049" s="20" t="s">
        <v>43</v>
      </c>
      <c r="F1049" s="21">
        <v>112</v>
      </c>
      <c r="G1049" s="22">
        <v>568.12</v>
      </c>
      <c r="H1049" s="22">
        <f t="shared" si="143"/>
        <v>745.88</v>
      </c>
      <c r="I1049" s="22">
        <f t="shared" si="144"/>
        <v>83538.559999999998</v>
      </c>
      <c r="J1049" s="23">
        <f t="shared" si="142"/>
        <v>8.2804893391886516E-4</v>
      </c>
    </row>
    <row r="1050" spans="1:10" ht="26.1" customHeight="1" x14ac:dyDescent="0.2">
      <c r="A1050" s="16" t="s">
        <v>1784</v>
      </c>
      <c r="B1050" s="17" t="s">
        <v>1785</v>
      </c>
      <c r="C1050" s="18" t="s">
        <v>22</v>
      </c>
      <c r="D1050" s="19" t="s">
        <v>3078</v>
      </c>
      <c r="E1050" s="20" t="s">
        <v>43</v>
      </c>
      <c r="F1050" s="21">
        <v>6</v>
      </c>
      <c r="G1050" s="22">
        <v>1256.51</v>
      </c>
      <c r="H1050" s="22">
        <f t="shared" si="143"/>
        <v>1649.67</v>
      </c>
      <c r="I1050" s="22">
        <f t="shared" si="144"/>
        <v>9898.02</v>
      </c>
      <c r="J1050" s="23">
        <f t="shared" si="142"/>
        <v>9.8110919183998468E-5</v>
      </c>
    </row>
    <row r="1051" spans="1:10" ht="26.1" customHeight="1" x14ac:dyDescent="0.2">
      <c r="A1051" s="16" t="s">
        <v>1786</v>
      </c>
      <c r="B1051" s="17" t="s">
        <v>1787</v>
      </c>
      <c r="C1051" s="18" t="s">
        <v>30</v>
      </c>
      <c r="D1051" s="19" t="s">
        <v>1788</v>
      </c>
      <c r="E1051" s="20" t="s">
        <v>43</v>
      </c>
      <c r="F1051" s="21">
        <v>119</v>
      </c>
      <c r="G1051" s="22">
        <v>465.37</v>
      </c>
      <c r="H1051" s="22">
        <f t="shared" si="143"/>
        <v>610.98</v>
      </c>
      <c r="I1051" s="22">
        <f t="shared" si="144"/>
        <v>72706.62</v>
      </c>
      <c r="J1051" s="23">
        <f t="shared" si="142"/>
        <v>7.2068083505202917E-4</v>
      </c>
    </row>
    <row r="1052" spans="1:10" ht="26.1" customHeight="1" x14ac:dyDescent="0.2">
      <c r="A1052" s="16" t="s">
        <v>1789</v>
      </c>
      <c r="B1052" s="17" t="s">
        <v>1790</v>
      </c>
      <c r="C1052" s="18" t="s">
        <v>30</v>
      </c>
      <c r="D1052" s="19" t="s">
        <v>1791</v>
      </c>
      <c r="E1052" s="20" t="s">
        <v>43</v>
      </c>
      <c r="F1052" s="21">
        <v>119</v>
      </c>
      <c r="G1052" s="22">
        <v>39.299999999999997</v>
      </c>
      <c r="H1052" s="22">
        <f t="shared" si="143"/>
        <v>51.6</v>
      </c>
      <c r="I1052" s="22">
        <f t="shared" si="144"/>
        <v>6140.4</v>
      </c>
      <c r="J1052" s="23">
        <f t="shared" si="142"/>
        <v>6.086472730479673E-5</v>
      </c>
    </row>
    <row r="1053" spans="1:10" ht="24" customHeight="1" x14ac:dyDescent="0.2">
      <c r="A1053" s="16" t="s">
        <v>1792</v>
      </c>
      <c r="B1053" s="17" t="s">
        <v>1793</v>
      </c>
      <c r="C1053" s="18" t="s">
        <v>22</v>
      </c>
      <c r="D1053" s="19" t="s">
        <v>3079</v>
      </c>
      <c r="E1053" s="20" t="s">
        <v>43</v>
      </c>
      <c r="F1053" s="21">
        <v>36</v>
      </c>
      <c r="G1053" s="22">
        <v>527.70000000000005</v>
      </c>
      <c r="H1053" s="22">
        <f t="shared" si="143"/>
        <v>692.82</v>
      </c>
      <c r="I1053" s="22">
        <f t="shared" si="144"/>
        <v>24941.52</v>
      </c>
      <c r="J1053" s="23">
        <f t="shared" si="142"/>
        <v>2.4722474323613018E-4</v>
      </c>
    </row>
    <row r="1054" spans="1:10" ht="39" customHeight="1" x14ac:dyDescent="0.2">
      <c r="A1054" s="16" t="s">
        <v>1794</v>
      </c>
      <c r="B1054" s="17" t="s">
        <v>1795</v>
      </c>
      <c r="C1054" s="18" t="s">
        <v>30</v>
      </c>
      <c r="D1054" s="19" t="s">
        <v>1796</v>
      </c>
      <c r="E1054" s="20" t="s">
        <v>43</v>
      </c>
      <c r="F1054" s="21">
        <v>132</v>
      </c>
      <c r="G1054" s="22">
        <v>78.38</v>
      </c>
      <c r="H1054" s="22">
        <f t="shared" si="143"/>
        <v>102.91</v>
      </c>
      <c r="I1054" s="22">
        <f t="shared" si="144"/>
        <v>13584.12</v>
      </c>
      <c r="J1054" s="23">
        <f t="shared" si="142"/>
        <v>1.3464819221478005E-4</v>
      </c>
    </row>
    <row r="1055" spans="1:10" ht="39" customHeight="1" x14ac:dyDescent="0.2">
      <c r="A1055" s="16" t="s">
        <v>1797</v>
      </c>
      <c r="B1055" s="17" t="s">
        <v>1798</v>
      </c>
      <c r="C1055" s="18" t="s">
        <v>30</v>
      </c>
      <c r="D1055" s="19" t="s">
        <v>1799</v>
      </c>
      <c r="E1055" s="20" t="s">
        <v>43</v>
      </c>
      <c r="F1055" s="21">
        <v>3</v>
      </c>
      <c r="G1055" s="22">
        <v>130.61000000000001</v>
      </c>
      <c r="H1055" s="22">
        <f t="shared" si="143"/>
        <v>171.48</v>
      </c>
      <c r="I1055" s="22">
        <f t="shared" si="144"/>
        <v>514.44000000000005</v>
      </c>
      <c r="J1055" s="23">
        <f t="shared" si="142"/>
        <v>5.0992199717737662E-6</v>
      </c>
    </row>
    <row r="1056" spans="1:10" ht="26.1" customHeight="1" x14ac:dyDescent="0.2">
      <c r="A1056" s="16" t="s">
        <v>1800</v>
      </c>
      <c r="B1056" s="17" t="s">
        <v>1569</v>
      </c>
      <c r="C1056" s="18" t="s">
        <v>30</v>
      </c>
      <c r="D1056" s="19" t="s">
        <v>1570</v>
      </c>
      <c r="E1056" s="20" t="s">
        <v>43</v>
      </c>
      <c r="F1056" s="21">
        <v>4</v>
      </c>
      <c r="G1056" s="22">
        <v>121.47</v>
      </c>
      <c r="H1056" s="22">
        <f t="shared" si="143"/>
        <v>159.47999999999999</v>
      </c>
      <c r="I1056" s="22">
        <f t="shared" si="144"/>
        <v>637.91999999999996</v>
      </c>
      <c r="J1056" s="23">
        <f t="shared" si="142"/>
        <v>6.3231755003380766E-6</v>
      </c>
    </row>
    <row r="1057" spans="1:10" ht="26.1" customHeight="1" x14ac:dyDescent="0.2">
      <c r="A1057" s="16" t="s">
        <v>1801</v>
      </c>
      <c r="B1057" s="17" t="s">
        <v>1802</v>
      </c>
      <c r="C1057" s="18" t="s">
        <v>30</v>
      </c>
      <c r="D1057" s="19" t="s">
        <v>1803</v>
      </c>
      <c r="E1057" s="20" t="s">
        <v>43</v>
      </c>
      <c r="F1057" s="21">
        <v>3</v>
      </c>
      <c r="G1057" s="22">
        <v>292.37</v>
      </c>
      <c r="H1057" s="22">
        <f t="shared" si="143"/>
        <v>383.85</v>
      </c>
      <c r="I1057" s="22">
        <f t="shared" si="144"/>
        <v>1151.55</v>
      </c>
      <c r="J1057" s="23">
        <f t="shared" si="142"/>
        <v>1.1414366609315138E-5</v>
      </c>
    </row>
    <row r="1058" spans="1:10" ht="39" customHeight="1" x14ac:dyDescent="0.2">
      <c r="A1058" s="16" t="s">
        <v>1804</v>
      </c>
      <c r="B1058" s="17" t="s">
        <v>1805</v>
      </c>
      <c r="C1058" s="18" t="s">
        <v>30</v>
      </c>
      <c r="D1058" s="19" t="s">
        <v>1806</v>
      </c>
      <c r="E1058" s="20" t="s">
        <v>43</v>
      </c>
      <c r="F1058" s="21">
        <v>22</v>
      </c>
      <c r="G1058" s="22">
        <v>74.48</v>
      </c>
      <c r="H1058" s="22">
        <f t="shared" si="143"/>
        <v>97.78</v>
      </c>
      <c r="I1058" s="22">
        <f t="shared" si="144"/>
        <v>2151.16</v>
      </c>
      <c r="J1058" s="23">
        <f t="shared" si="142"/>
        <v>2.1322677152789154E-5</v>
      </c>
    </row>
    <row r="1059" spans="1:10" ht="26.1" customHeight="1" x14ac:dyDescent="0.2">
      <c r="A1059" s="16" t="s">
        <v>1807</v>
      </c>
      <c r="B1059" s="17" t="s">
        <v>1808</v>
      </c>
      <c r="C1059" s="18" t="s">
        <v>30</v>
      </c>
      <c r="D1059" s="19" t="s">
        <v>1809</v>
      </c>
      <c r="E1059" s="20" t="s">
        <v>43</v>
      </c>
      <c r="F1059" s="21">
        <v>119</v>
      </c>
      <c r="G1059" s="22">
        <v>68.11</v>
      </c>
      <c r="H1059" s="22">
        <f t="shared" si="143"/>
        <v>89.42</v>
      </c>
      <c r="I1059" s="22">
        <f t="shared" si="144"/>
        <v>10640.98</v>
      </c>
      <c r="J1059" s="23">
        <f t="shared" si="142"/>
        <v>1.0547526968207215E-4</v>
      </c>
    </row>
    <row r="1060" spans="1:10" ht="26.1" customHeight="1" x14ac:dyDescent="0.2">
      <c r="A1060" s="16" t="s">
        <v>1810</v>
      </c>
      <c r="B1060" s="17" t="s">
        <v>1811</v>
      </c>
      <c r="C1060" s="18" t="s">
        <v>30</v>
      </c>
      <c r="D1060" s="19" t="s">
        <v>1812</v>
      </c>
      <c r="E1060" s="20" t="s">
        <v>43</v>
      </c>
      <c r="F1060" s="21">
        <v>112</v>
      </c>
      <c r="G1060" s="22">
        <v>9.9600000000000009</v>
      </c>
      <c r="H1060" s="22">
        <f t="shared" si="143"/>
        <v>13.08</v>
      </c>
      <c r="I1060" s="22">
        <f t="shared" si="144"/>
        <v>1464.96</v>
      </c>
      <c r="J1060" s="23">
        <f t="shared" si="142"/>
        <v>1.4520941781062312E-5</v>
      </c>
    </row>
    <row r="1061" spans="1:10" ht="26.1" customHeight="1" x14ac:dyDescent="0.2">
      <c r="A1061" s="16" t="s">
        <v>1813</v>
      </c>
      <c r="B1061" s="17" t="s">
        <v>1814</v>
      </c>
      <c r="C1061" s="18" t="s">
        <v>30</v>
      </c>
      <c r="D1061" s="19" t="s">
        <v>1815</v>
      </c>
      <c r="E1061" s="20" t="s">
        <v>43</v>
      </c>
      <c r="F1061" s="21">
        <v>119</v>
      </c>
      <c r="G1061" s="22">
        <v>41.18</v>
      </c>
      <c r="H1061" s="22">
        <f t="shared" si="143"/>
        <v>54.07</v>
      </c>
      <c r="I1061" s="22">
        <f t="shared" si="144"/>
        <v>6434.33</v>
      </c>
      <c r="J1061" s="23">
        <f t="shared" si="142"/>
        <v>6.3778213282371295E-5</v>
      </c>
    </row>
    <row r="1062" spans="1:10" ht="26.1" customHeight="1" x14ac:dyDescent="0.2">
      <c r="A1062" s="16" t="s">
        <v>1816</v>
      </c>
      <c r="B1062" s="17" t="s">
        <v>1817</v>
      </c>
      <c r="C1062" s="18" t="s">
        <v>30</v>
      </c>
      <c r="D1062" s="19" t="s">
        <v>1818</v>
      </c>
      <c r="E1062" s="20" t="s">
        <v>43</v>
      </c>
      <c r="F1062" s="21">
        <v>107</v>
      </c>
      <c r="G1062" s="22">
        <v>33.79</v>
      </c>
      <c r="H1062" s="22">
        <f t="shared" si="143"/>
        <v>44.36</v>
      </c>
      <c r="I1062" s="22">
        <f t="shared" si="144"/>
        <v>4746.5200000000004</v>
      </c>
      <c r="J1062" s="23">
        <f t="shared" si="142"/>
        <v>4.7048343014585988E-5</v>
      </c>
    </row>
    <row r="1063" spans="1:10" ht="39" customHeight="1" x14ac:dyDescent="0.2">
      <c r="A1063" s="16" t="s">
        <v>1819</v>
      </c>
      <c r="B1063" s="17" t="s">
        <v>1820</v>
      </c>
      <c r="C1063" s="18" t="s">
        <v>30</v>
      </c>
      <c r="D1063" s="19" t="s">
        <v>1821</v>
      </c>
      <c r="E1063" s="20" t="s">
        <v>43</v>
      </c>
      <c r="F1063" s="21">
        <v>107</v>
      </c>
      <c r="G1063" s="22">
        <v>71.349999999999994</v>
      </c>
      <c r="H1063" s="22">
        <f t="shared" si="143"/>
        <v>93.68</v>
      </c>
      <c r="I1063" s="22">
        <f t="shared" si="144"/>
        <v>10023.76</v>
      </c>
      <c r="J1063" s="23">
        <f t="shared" si="142"/>
        <v>9.9357276230983214E-5</v>
      </c>
    </row>
    <row r="1064" spans="1:10" ht="39" customHeight="1" x14ac:dyDescent="0.2">
      <c r="A1064" s="16" t="s">
        <v>1822</v>
      </c>
      <c r="B1064" s="17" t="s">
        <v>1823</v>
      </c>
      <c r="C1064" s="18" t="s">
        <v>30</v>
      </c>
      <c r="D1064" s="19" t="s">
        <v>1824</v>
      </c>
      <c r="E1064" s="20" t="s">
        <v>43</v>
      </c>
      <c r="F1064" s="21">
        <v>85</v>
      </c>
      <c r="G1064" s="22">
        <v>141.05000000000001</v>
      </c>
      <c r="H1064" s="22">
        <f t="shared" si="143"/>
        <v>185.18</v>
      </c>
      <c r="I1064" s="22">
        <f t="shared" si="144"/>
        <v>15740.3</v>
      </c>
      <c r="J1064" s="23">
        <f t="shared" si="142"/>
        <v>1.5602062849255616E-4</v>
      </c>
    </row>
    <row r="1065" spans="1:10" ht="26.1" customHeight="1" x14ac:dyDescent="0.2">
      <c r="A1065" s="16" t="s">
        <v>1825</v>
      </c>
      <c r="B1065" s="17" t="s">
        <v>1826</v>
      </c>
      <c r="C1065" s="18" t="s">
        <v>22</v>
      </c>
      <c r="D1065" s="19" t="s">
        <v>3080</v>
      </c>
      <c r="E1065" s="20" t="s">
        <v>43</v>
      </c>
      <c r="F1065" s="21">
        <v>8</v>
      </c>
      <c r="G1065" s="22">
        <v>3017.67</v>
      </c>
      <c r="H1065" s="22">
        <f t="shared" si="143"/>
        <v>3961.9</v>
      </c>
      <c r="I1065" s="22">
        <f t="shared" si="144"/>
        <v>31695.200000000001</v>
      </c>
      <c r="J1065" s="23">
        <f t="shared" si="142"/>
        <v>3.141684100174245E-4</v>
      </c>
    </row>
    <row r="1066" spans="1:10" ht="39" customHeight="1" x14ac:dyDescent="0.2">
      <c r="A1066" s="16" t="s">
        <v>1827</v>
      </c>
      <c r="B1066" s="17" t="s">
        <v>1828</v>
      </c>
      <c r="C1066" s="18" t="s">
        <v>30</v>
      </c>
      <c r="D1066" s="19" t="s">
        <v>1829</v>
      </c>
      <c r="E1066" s="20" t="s">
        <v>43</v>
      </c>
      <c r="F1066" s="21">
        <v>2</v>
      </c>
      <c r="G1066" s="22">
        <v>3339.72</v>
      </c>
      <c r="H1066" s="22">
        <f t="shared" si="143"/>
        <v>4384.72</v>
      </c>
      <c r="I1066" s="22">
        <f t="shared" si="144"/>
        <v>8769.44</v>
      </c>
      <c r="J1066" s="23">
        <f t="shared" si="142"/>
        <v>8.6924235264115802E-5</v>
      </c>
    </row>
    <row r="1067" spans="1:10" ht="24" customHeight="1" x14ac:dyDescent="0.2">
      <c r="A1067" s="31" t="s">
        <v>1830</v>
      </c>
      <c r="B1067" s="32"/>
      <c r="C1067" s="32"/>
      <c r="D1067" s="33" t="s">
        <v>3081</v>
      </c>
      <c r="E1067" s="32" t="s">
        <v>2816</v>
      </c>
      <c r="F1067" s="34"/>
      <c r="G1067" s="35"/>
      <c r="H1067" s="35"/>
      <c r="I1067" s="36"/>
      <c r="J1067" s="37"/>
    </row>
    <row r="1068" spans="1:10" ht="39" customHeight="1" x14ac:dyDescent="0.2">
      <c r="A1068" s="16" t="s">
        <v>1831</v>
      </c>
      <c r="B1068" s="17" t="s">
        <v>1832</v>
      </c>
      <c r="C1068" s="18" t="s">
        <v>30</v>
      </c>
      <c r="D1068" s="19" t="s">
        <v>1833</v>
      </c>
      <c r="E1068" s="20" t="s">
        <v>224</v>
      </c>
      <c r="F1068" s="21">
        <v>17</v>
      </c>
      <c r="G1068" s="22">
        <v>15.88</v>
      </c>
      <c r="H1068" s="22">
        <f>ROUND(G1068 * (1 + 31.29 / 100), 2)</f>
        <v>20.85</v>
      </c>
      <c r="I1068" s="22">
        <f>ROUND(F1068 * H1068, 2)</f>
        <v>354.45</v>
      </c>
      <c r="J1068" s="23">
        <f t="shared" si="142"/>
        <v>3.5133708867802098E-6</v>
      </c>
    </row>
    <row r="1069" spans="1:10" ht="39" customHeight="1" x14ac:dyDescent="0.2">
      <c r="A1069" s="16" t="s">
        <v>1834</v>
      </c>
      <c r="B1069" s="17" t="s">
        <v>1835</v>
      </c>
      <c r="C1069" s="18" t="s">
        <v>30</v>
      </c>
      <c r="D1069" s="19" t="s">
        <v>1836</v>
      </c>
      <c r="E1069" s="20" t="s">
        <v>224</v>
      </c>
      <c r="F1069" s="21">
        <v>1.2</v>
      </c>
      <c r="G1069" s="22">
        <v>22.13</v>
      </c>
      <c r="H1069" s="22">
        <f>ROUND(G1069 * (1 + 31.29 / 100), 2)</f>
        <v>29.05</v>
      </c>
      <c r="I1069" s="22">
        <f>ROUND(F1069 * H1069, 2)</f>
        <v>34.86</v>
      </c>
      <c r="J1069" s="23">
        <f t="shared" si="142"/>
        <v>3.4553846554706761E-7</v>
      </c>
    </row>
    <row r="1070" spans="1:10" ht="24" customHeight="1" x14ac:dyDescent="0.2">
      <c r="A1070" s="31" t="s">
        <v>1837</v>
      </c>
      <c r="B1070" s="32"/>
      <c r="C1070" s="32"/>
      <c r="D1070" s="33" t="s">
        <v>3082</v>
      </c>
      <c r="E1070" s="32" t="s">
        <v>2816</v>
      </c>
      <c r="F1070" s="34"/>
      <c r="G1070" s="35"/>
      <c r="H1070" s="35"/>
      <c r="I1070" s="36"/>
      <c r="J1070" s="37"/>
    </row>
    <row r="1071" spans="1:10" ht="26.1" customHeight="1" x14ac:dyDescent="0.2">
      <c r="A1071" s="16" t="s">
        <v>1838</v>
      </c>
      <c r="B1071" s="17" t="s">
        <v>318</v>
      </c>
      <c r="C1071" s="18" t="s">
        <v>30</v>
      </c>
      <c r="D1071" s="19" t="s">
        <v>319</v>
      </c>
      <c r="E1071" s="20" t="s">
        <v>2822</v>
      </c>
      <c r="F1071" s="21">
        <v>4.9000000000000004</v>
      </c>
      <c r="G1071" s="22">
        <v>70.33</v>
      </c>
      <c r="H1071" s="22">
        <f>ROUND(G1071 * (1 + 31.29 / 100), 2)</f>
        <v>92.34</v>
      </c>
      <c r="I1071" s="22">
        <f>ROUND(F1071 * H1071, 2)</f>
        <v>452.47</v>
      </c>
      <c r="J1071" s="23">
        <f t="shared" si="142"/>
        <v>4.4849624069443973E-6</v>
      </c>
    </row>
    <row r="1072" spans="1:10" ht="39" customHeight="1" x14ac:dyDescent="0.2">
      <c r="A1072" s="16" t="s">
        <v>1839</v>
      </c>
      <c r="B1072" s="17" t="s">
        <v>1840</v>
      </c>
      <c r="C1072" s="18" t="s">
        <v>30</v>
      </c>
      <c r="D1072" s="19" t="s">
        <v>1841</v>
      </c>
      <c r="E1072" s="20" t="s">
        <v>224</v>
      </c>
      <c r="F1072" s="21">
        <v>10</v>
      </c>
      <c r="G1072" s="22">
        <v>14.9</v>
      </c>
      <c r="H1072" s="22">
        <f>ROUND(G1072 * (1 + 31.29 / 100), 2)</f>
        <v>19.559999999999999</v>
      </c>
      <c r="I1072" s="22">
        <f>ROUND(F1072 * H1072, 2)</f>
        <v>195.6</v>
      </c>
      <c r="J1072" s="23">
        <f t="shared" si="142"/>
        <v>1.9388216827597941E-6</v>
      </c>
    </row>
    <row r="1073" spans="1:10" ht="26.1" customHeight="1" x14ac:dyDescent="0.2">
      <c r="A1073" s="16" t="s">
        <v>1842</v>
      </c>
      <c r="B1073" s="17" t="s">
        <v>323</v>
      </c>
      <c r="C1073" s="18" t="s">
        <v>30</v>
      </c>
      <c r="D1073" s="19" t="s">
        <v>324</v>
      </c>
      <c r="E1073" s="20" t="s">
        <v>2822</v>
      </c>
      <c r="F1073" s="21">
        <v>4.8899999999999997</v>
      </c>
      <c r="G1073" s="22">
        <v>18.27</v>
      </c>
      <c r="H1073" s="22">
        <f>ROUND(G1073 * (1 + 31.29 / 100), 2)</f>
        <v>23.99</v>
      </c>
      <c r="I1073" s="22">
        <f>ROUND(F1073 * H1073, 2)</f>
        <v>117.31</v>
      </c>
      <c r="J1073" s="23">
        <f t="shared" si="142"/>
        <v>1.1627974008412651E-6</v>
      </c>
    </row>
    <row r="1074" spans="1:10" ht="24" customHeight="1" x14ac:dyDescent="0.2">
      <c r="A1074" s="31" t="s">
        <v>1843</v>
      </c>
      <c r="B1074" s="32"/>
      <c r="C1074" s="32"/>
      <c r="D1074" s="33" t="s">
        <v>3083</v>
      </c>
      <c r="E1074" s="32" t="s">
        <v>2816</v>
      </c>
      <c r="F1074" s="34"/>
      <c r="G1074" s="35"/>
      <c r="H1074" s="35"/>
      <c r="I1074" s="36"/>
      <c r="J1074" s="37"/>
    </row>
    <row r="1075" spans="1:10" ht="26.1" customHeight="1" x14ac:dyDescent="0.2">
      <c r="A1075" s="16" t="s">
        <v>1844</v>
      </c>
      <c r="B1075" s="17" t="s">
        <v>318</v>
      </c>
      <c r="C1075" s="18" t="s">
        <v>30</v>
      </c>
      <c r="D1075" s="19" t="s">
        <v>319</v>
      </c>
      <c r="E1075" s="20" t="s">
        <v>2822</v>
      </c>
      <c r="F1075" s="21">
        <v>6.13</v>
      </c>
      <c r="G1075" s="22">
        <v>70.33</v>
      </c>
      <c r="H1075" s="22">
        <f>ROUND(G1075 * (1 + 31.29 / 100), 2)</f>
        <v>92.34</v>
      </c>
      <c r="I1075" s="22">
        <f>ROUND(F1075 * H1075, 2)</f>
        <v>566.04</v>
      </c>
      <c r="J1075" s="23">
        <f t="shared" si="142"/>
        <v>5.6106882684527295E-6</v>
      </c>
    </row>
    <row r="1076" spans="1:10" ht="39" customHeight="1" x14ac:dyDescent="0.2">
      <c r="A1076" s="16" t="s">
        <v>1845</v>
      </c>
      <c r="B1076" s="17" t="s">
        <v>1846</v>
      </c>
      <c r="C1076" s="18" t="s">
        <v>30</v>
      </c>
      <c r="D1076" s="19" t="s">
        <v>1847</v>
      </c>
      <c r="E1076" s="20" t="s">
        <v>224</v>
      </c>
      <c r="F1076" s="21">
        <v>12.5</v>
      </c>
      <c r="G1076" s="22">
        <v>20.170000000000002</v>
      </c>
      <c r="H1076" s="22">
        <f>ROUND(G1076 * (1 + 31.29 / 100), 2)</f>
        <v>26.48</v>
      </c>
      <c r="I1076" s="22">
        <f>ROUND(F1076 * H1076, 2)</f>
        <v>331</v>
      </c>
      <c r="J1076" s="23">
        <f t="shared" si="142"/>
        <v>3.2809303527274634E-6</v>
      </c>
    </row>
    <row r="1077" spans="1:10" ht="26.1" customHeight="1" x14ac:dyDescent="0.2">
      <c r="A1077" s="16" t="s">
        <v>1848</v>
      </c>
      <c r="B1077" s="17" t="s">
        <v>323</v>
      </c>
      <c r="C1077" s="18" t="s">
        <v>30</v>
      </c>
      <c r="D1077" s="19" t="s">
        <v>324</v>
      </c>
      <c r="E1077" s="20" t="s">
        <v>2822</v>
      </c>
      <c r="F1077" s="21">
        <v>6.11</v>
      </c>
      <c r="G1077" s="22">
        <v>18.27</v>
      </c>
      <c r="H1077" s="22">
        <f>ROUND(G1077 * (1 + 31.29 / 100), 2)</f>
        <v>23.99</v>
      </c>
      <c r="I1077" s="22">
        <f>ROUND(F1077 * H1077, 2)</f>
        <v>146.58000000000001</v>
      </c>
      <c r="J1077" s="23">
        <f t="shared" si="142"/>
        <v>1.4529268009147783E-6</v>
      </c>
    </row>
    <row r="1078" spans="1:10" ht="24" customHeight="1" x14ac:dyDescent="0.2">
      <c r="A1078" s="31" t="s">
        <v>1849</v>
      </c>
      <c r="B1078" s="32"/>
      <c r="C1078" s="32"/>
      <c r="D1078" s="33" t="s">
        <v>3084</v>
      </c>
      <c r="E1078" s="32" t="s">
        <v>2816</v>
      </c>
      <c r="F1078" s="34"/>
      <c r="G1078" s="35"/>
      <c r="H1078" s="35"/>
      <c r="I1078" s="36"/>
      <c r="J1078" s="37"/>
    </row>
    <row r="1079" spans="1:10" ht="26.1" customHeight="1" x14ac:dyDescent="0.2">
      <c r="A1079" s="16" t="s">
        <v>1850</v>
      </c>
      <c r="B1079" s="17" t="s">
        <v>318</v>
      </c>
      <c r="C1079" s="18" t="s">
        <v>30</v>
      </c>
      <c r="D1079" s="19" t="s">
        <v>319</v>
      </c>
      <c r="E1079" s="20" t="s">
        <v>2822</v>
      </c>
      <c r="F1079" s="21">
        <v>1.86</v>
      </c>
      <c r="G1079" s="22">
        <v>70.33</v>
      </c>
      <c r="H1079" s="22">
        <f>ROUND(G1079 * (1 + 31.29 / 100), 2)</f>
        <v>92.34</v>
      </c>
      <c r="I1079" s="22">
        <f>ROUND(F1079 * H1079, 2)</f>
        <v>171.75</v>
      </c>
      <c r="J1079" s="23">
        <f t="shared" si="142"/>
        <v>1.7024162781901567E-6</v>
      </c>
    </row>
    <row r="1080" spans="1:10" ht="39" customHeight="1" x14ac:dyDescent="0.2">
      <c r="A1080" s="16" t="s">
        <v>1851</v>
      </c>
      <c r="B1080" s="17" t="s">
        <v>1852</v>
      </c>
      <c r="C1080" s="18" t="s">
        <v>30</v>
      </c>
      <c r="D1080" s="19" t="s">
        <v>1853</v>
      </c>
      <c r="E1080" s="20" t="s">
        <v>224</v>
      </c>
      <c r="F1080" s="21">
        <v>3.8</v>
      </c>
      <c r="G1080" s="22">
        <v>34.409999999999997</v>
      </c>
      <c r="H1080" s="22">
        <f>ROUND(G1080 * (1 + 31.29 / 100), 2)</f>
        <v>45.18</v>
      </c>
      <c r="I1080" s="22">
        <f>ROUND(F1080 * H1080, 2)</f>
        <v>171.68</v>
      </c>
      <c r="J1080" s="23">
        <f t="shared" si="142"/>
        <v>1.7017224258497008E-6</v>
      </c>
    </row>
    <row r="1081" spans="1:10" ht="26.1" customHeight="1" x14ac:dyDescent="0.2">
      <c r="A1081" s="16" t="s">
        <v>1854</v>
      </c>
      <c r="B1081" s="17" t="s">
        <v>323</v>
      </c>
      <c r="C1081" s="18" t="s">
        <v>30</v>
      </c>
      <c r="D1081" s="19" t="s">
        <v>324</v>
      </c>
      <c r="E1081" s="20" t="s">
        <v>2822</v>
      </c>
      <c r="F1081" s="21">
        <v>1.84</v>
      </c>
      <c r="G1081" s="22">
        <v>18.27</v>
      </c>
      <c r="H1081" s="22">
        <f>ROUND(G1081 * (1 + 31.29 / 100), 2)</f>
        <v>23.99</v>
      </c>
      <c r="I1081" s="22">
        <f>ROUND(F1081 * H1081, 2)</f>
        <v>44.14</v>
      </c>
      <c r="J1081" s="23">
        <f t="shared" si="142"/>
        <v>4.3752346153894332E-7</v>
      </c>
    </row>
    <row r="1082" spans="1:10" ht="39" customHeight="1" x14ac:dyDescent="0.2">
      <c r="A1082" s="16" t="s">
        <v>1855</v>
      </c>
      <c r="B1082" s="17" t="s">
        <v>1852</v>
      </c>
      <c r="C1082" s="18" t="s">
        <v>30</v>
      </c>
      <c r="D1082" s="19" t="s">
        <v>1853</v>
      </c>
      <c r="E1082" s="20" t="s">
        <v>224</v>
      </c>
      <c r="F1082" s="21">
        <v>21.82</v>
      </c>
      <c r="G1082" s="22">
        <v>34.409999999999997</v>
      </c>
      <c r="H1082" s="22">
        <f>ROUND(G1082 * (1 + 31.29 / 100), 2)</f>
        <v>45.18</v>
      </c>
      <c r="I1082" s="22">
        <f>ROUND(F1082 * H1082, 2)</f>
        <v>985.83</v>
      </c>
      <c r="J1082" s="23">
        <f t="shared" si="142"/>
        <v>9.7717207541671159E-6</v>
      </c>
    </row>
    <row r="1083" spans="1:10" ht="24" customHeight="1" x14ac:dyDescent="0.2">
      <c r="A1083" s="31" t="s">
        <v>1856</v>
      </c>
      <c r="B1083" s="32"/>
      <c r="C1083" s="32"/>
      <c r="D1083" s="33" t="s">
        <v>3085</v>
      </c>
      <c r="E1083" s="32" t="s">
        <v>2816</v>
      </c>
      <c r="F1083" s="34"/>
      <c r="G1083" s="35"/>
      <c r="H1083" s="35"/>
      <c r="I1083" s="36"/>
      <c r="J1083" s="37"/>
    </row>
    <row r="1084" spans="1:10" ht="26.1" customHeight="1" x14ac:dyDescent="0.2">
      <c r="A1084" s="16" t="s">
        <v>1857</v>
      </c>
      <c r="B1084" s="17" t="s">
        <v>318</v>
      </c>
      <c r="C1084" s="18" t="s">
        <v>30</v>
      </c>
      <c r="D1084" s="19" t="s">
        <v>319</v>
      </c>
      <c r="E1084" s="20" t="s">
        <v>2822</v>
      </c>
      <c r="F1084" s="21">
        <v>26.07</v>
      </c>
      <c r="G1084" s="22">
        <v>70.33</v>
      </c>
      <c r="H1084" s="22">
        <f>ROUND(G1084 * (1 + 31.29 / 100), 2)</f>
        <v>92.34</v>
      </c>
      <c r="I1084" s="22">
        <f>ROUND(F1084 * H1084, 2)</f>
        <v>2407.3000000000002</v>
      </c>
      <c r="J1084" s="23">
        <f t="shared" si="142"/>
        <v>2.3861581988280435E-5</v>
      </c>
    </row>
    <row r="1085" spans="1:10" ht="39" customHeight="1" x14ac:dyDescent="0.2">
      <c r="A1085" s="16" t="s">
        <v>1858</v>
      </c>
      <c r="B1085" s="17" t="s">
        <v>1859</v>
      </c>
      <c r="C1085" s="18" t="s">
        <v>30</v>
      </c>
      <c r="D1085" s="19" t="s">
        <v>1860</v>
      </c>
      <c r="E1085" s="20" t="s">
        <v>224</v>
      </c>
      <c r="F1085" s="21">
        <v>53.2</v>
      </c>
      <c r="G1085" s="22">
        <v>43.61</v>
      </c>
      <c r="H1085" s="22">
        <f>ROUND(G1085 * (1 + 31.29 / 100), 2)</f>
        <v>57.26</v>
      </c>
      <c r="I1085" s="22">
        <f>ROUND(F1085 * H1085, 2)</f>
        <v>3046.23</v>
      </c>
      <c r="J1085" s="23">
        <f t="shared" si="142"/>
        <v>3.0194768786673661E-5</v>
      </c>
    </row>
    <row r="1086" spans="1:10" ht="26.1" customHeight="1" x14ac:dyDescent="0.2">
      <c r="A1086" s="16" t="s">
        <v>1861</v>
      </c>
      <c r="B1086" s="17" t="s">
        <v>323</v>
      </c>
      <c r="C1086" s="18" t="s">
        <v>30</v>
      </c>
      <c r="D1086" s="19" t="s">
        <v>324</v>
      </c>
      <c r="E1086" s="20" t="s">
        <v>2822</v>
      </c>
      <c r="F1086" s="21">
        <v>25.65</v>
      </c>
      <c r="G1086" s="22">
        <v>18.27</v>
      </c>
      <c r="H1086" s="22">
        <f>ROUND(G1086 * (1 + 31.29 / 100), 2)</f>
        <v>23.99</v>
      </c>
      <c r="I1086" s="22">
        <f>ROUND(F1086 * H1086, 2)</f>
        <v>615.34</v>
      </c>
      <c r="J1086" s="23">
        <f t="shared" si="142"/>
        <v>6.0993585596595699E-6</v>
      </c>
    </row>
    <row r="1087" spans="1:10" ht="39" customHeight="1" x14ac:dyDescent="0.2">
      <c r="A1087" s="16" t="s">
        <v>1862</v>
      </c>
      <c r="B1087" s="17" t="s">
        <v>1859</v>
      </c>
      <c r="C1087" s="18" t="s">
        <v>30</v>
      </c>
      <c r="D1087" s="19" t="s">
        <v>1860</v>
      </c>
      <c r="E1087" s="20" t="s">
        <v>224</v>
      </c>
      <c r="F1087" s="21">
        <v>302.52</v>
      </c>
      <c r="G1087" s="22">
        <v>43.61</v>
      </c>
      <c r="H1087" s="22">
        <f>ROUND(G1087 * (1 + 31.29 / 100), 2)</f>
        <v>57.26</v>
      </c>
      <c r="I1087" s="22">
        <f>ROUND(F1087 * H1087, 2)</f>
        <v>17322.3</v>
      </c>
      <c r="J1087" s="23">
        <f t="shared" si="142"/>
        <v>1.7170169138686084E-4</v>
      </c>
    </row>
    <row r="1088" spans="1:10" ht="24" customHeight="1" x14ac:dyDescent="0.2">
      <c r="A1088" s="31" t="s">
        <v>1863</v>
      </c>
      <c r="B1088" s="32"/>
      <c r="C1088" s="32"/>
      <c r="D1088" s="33" t="s">
        <v>3086</v>
      </c>
      <c r="E1088" s="32" t="s">
        <v>2816</v>
      </c>
      <c r="F1088" s="34"/>
      <c r="G1088" s="35"/>
      <c r="H1088" s="35"/>
      <c r="I1088" s="36"/>
      <c r="J1088" s="37"/>
    </row>
    <row r="1089" spans="1:10" ht="26.1" customHeight="1" x14ac:dyDescent="0.2">
      <c r="A1089" s="16" t="s">
        <v>1864</v>
      </c>
      <c r="B1089" s="17" t="s">
        <v>318</v>
      </c>
      <c r="C1089" s="18" t="s">
        <v>30</v>
      </c>
      <c r="D1089" s="19" t="s">
        <v>319</v>
      </c>
      <c r="E1089" s="20" t="s">
        <v>2822</v>
      </c>
      <c r="F1089" s="21">
        <v>41.16</v>
      </c>
      <c r="G1089" s="22">
        <v>70.33</v>
      </c>
      <c r="H1089" s="22">
        <f>ROUND(G1089 * (1 + 31.29 / 100), 2)</f>
        <v>92.34</v>
      </c>
      <c r="I1089" s="22">
        <f>ROUND(F1089 * H1089, 2)</f>
        <v>3800.71</v>
      </c>
      <c r="J1089" s="23">
        <f t="shared" si="142"/>
        <v>3.767330755563383E-5</v>
      </c>
    </row>
    <row r="1090" spans="1:10" ht="39" customHeight="1" x14ac:dyDescent="0.2">
      <c r="A1090" s="16" t="s">
        <v>1865</v>
      </c>
      <c r="B1090" s="17" t="s">
        <v>1866</v>
      </c>
      <c r="C1090" s="18" t="s">
        <v>30</v>
      </c>
      <c r="D1090" s="19" t="s">
        <v>1867</v>
      </c>
      <c r="E1090" s="20" t="s">
        <v>224</v>
      </c>
      <c r="F1090" s="21">
        <v>84</v>
      </c>
      <c r="G1090" s="22">
        <v>60.77</v>
      </c>
      <c r="H1090" s="22">
        <f>ROUND(G1090 * (1 + 31.29 / 100), 2)</f>
        <v>79.78</v>
      </c>
      <c r="I1090" s="22">
        <f>ROUND(F1090 * H1090, 2)</f>
        <v>6701.52</v>
      </c>
      <c r="J1090" s="23">
        <f t="shared" si="142"/>
        <v>6.6426647665891706E-5</v>
      </c>
    </row>
    <row r="1091" spans="1:10" ht="26.1" customHeight="1" x14ac:dyDescent="0.2">
      <c r="A1091" s="16" t="s">
        <v>1868</v>
      </c>
      <c r="B1091" s="17" t="s">
        <v>323</v>
      </c>
      <c r="C1091" s="18" t="s">
        <v>30</v>
      </c>
      <c r="D1091" s="19" t="s">
        <v>324</v>
      </c>
      <c r="E1091" s="20" t="s">
        <v>2822</v>
      </c>
      <c r="F1091" s="21">
        <v>39.67</v>
      </c>
      <c r="G1091" s="22">
        <v>18.27</v>
      </c>
      <c r="H1091" s="22">
        <f>ROUND(G1091 * (1 + 31.29 / 100), 2)</f>
        <v>23.99</v>
      </c>
      <c r="I1091" s="22">
        <f>ROUND(F1091 * H1091, 2)</f>
        <v>951.68</v>
      </c>
      <c r="J1091" s="23">
        <f t="shared" si="142"/>
        <v>9.4332199337875305E-6</v>
      </c>
    </row>
    <row r="1092" spans="1:10" ht="39" customHeight="1" x14ac:dyDescent="0.2">
      <c r="A1092" s="16" t="s">
        <v>1869</v>
      </c>
      <c r="B1092" s="17" t="s">
        <v>1866</v>
      </c>
      <c r="C1092" s="18" t="s">
        <v>30</v>
      </c>
      <c r="D1092" s="19" t="s">
        <v>1867</v>
      </c>
      <c r="E1092" s="20" t="s">
        <v>224</v>
      </c>
      <c r="F1092" s="21">
        <v>288.55</v>
      </c>
      <c r="G1092" s="22">
        <v>60.77</v>
      </c>
      <c r="H1092" s="22">
        <f>ROUND(G1092 * (1 + 31.29 / 100), 2)</f>
        <v>79.78</v>
      </c>
      <c r="I1092" s="22">
        <f>ROUND(F1092 * H1092, 2)</f>
        <v>23020.52</v>
      </c>
      <c r="J1092" s="23">
        <f t="shared" si="142"/>
        <v>2.2818345257876022E-4</v>
      </c>
    </row>
    <row r="1093" spans="1:10" ht="24" customHeight="1" x14ac:dyDescent="0.2">
      <c r="A1093" s="31" t="s">
        <v>1870</v>
      </c>
      <c r="B1093" s="32"/>
      <c r="C1093" s="32"/>
      <c r="D1093" s="33" t="s">
        <v>3087</v>
      </c>
      <c r="E1093" s="32" t="s">
        <v>2816</v>
      </c>
      <c r="F1093" s="34"/>
      <c r="G1093" s="35"/>
      <c r="H1093" s="35"/>
      <c r="I1093" s="36"/>
      <c r="J1093" s="37"/>
    </row>
    <row r="1094" spans="1:10" ht="26.1" customHeight="1" x14ac:dyDescent="0.2">
      <c r="A1094" s="16" t="s">
        <v>1871</v>
      </c>
      <c r="B1094" s="17" t="s">
        <v>318</v>
      </c>
      <c r="C1094" s="18" t="s">
        <v>30</v>
      </c>
      <c r="D1094" s="19" t="s">
        <v>319</v>
      </c>
      <c r="E1094" s="20" t="s">
        <v>2822</v>
      </c>
      <c r="F1094" s="21">
        <v>91.55</v>
      </c>
      <c r="G1094" s="22">
        <v>70.33</v>
      </c>
      <c r="H1094" s="22">
        <f>ROUND(G1094 * (1 + 31.29 / 100), 2)</f>
        <v>92.34</v>
      </c>
      <c r="I1094" s="22">
        <f>ROUND(F1094 * H1094, 2)</f>
        <v>8453.73</v>
      </c>
      <c r="J1094" s="23">
        <f t="shared" ref="J1094:J1155" si="145">I1094 / 100886018.42</f>
        <v>8.3794862086896489E-5</v>
      </c>
    </row>
    <row r="1095" spans="1:10" ht="26.1" customHeight="1" x14ac:dyDescent="0.2">
      <c r="A1095" s="16" t="s">
        <v>1872</v>
      </c>
      <c r="B1095" s="17" t="s">
        <v>1873</v>
      </c>
      <c r="C1095" s="18" t="s">
        <v>27</v>
      </c>
      <c r="D1095" s="19" t="s">
        <v>3088</v>
      </c>
      <c r="E1095" s="20" t="s">
        <v>224</v>
      </c>
      <c r="F1095" s="21">
        <v>186.84</v>
      </c>
      <c r="G1095" s="22">
        <v>92.2</v>
      </c>
      <c r="H1095" s="22">
        <f>ROUND(G1095 * (1 + 31.29 / 100), 2)</f>
        <v>121.05</v>
      </c>
      <c r="I1095" s="22">
        <f>ROUND(F1095 * H1095, 2)</f>
        <v>22616.98</v>
      </c>
      <c r="J1095" s="23">
        <f t="shared" si="145"/>
        <v>2.2418349295779452E-4</v>
      </c>
    </row>
    <row r="1096" spans="1:10" ht="26.1" customHeight="1" x14ac:dyDescent="0.2">
      <c r="A1096" s="16" t="s">
        <v>1874</v>
      </c>
      <c r="B1096" s="17" t="s">
        <v>323</v>
      </c>
      <c r="C1096" s="18" t="s">
        <v>30</v>
      </c>
      <c r="D1096" s="19" t="s">
        <v>324</v>
      </c>
      <c r="E1096" s="20" t="s">
        <v>2822</v>
      </c>
      <c r="F1096" s="21">
        <v>85.68</v>
      </c>
      <c r="G1096" s="22">
        <v>18.27</v>
      </c>
      <c r="H1096" s="22">
        <f>ROUND(G1096 * (1 + 31.29 / 100), 2)</f>
        <v>23.99</v>
      </c>
      <c r="I1096" s="22">
        <f>ROUND(F1096 * H1096, 2)</f>
        <v>2055.46</v>
      </c>
      <c r="J1096" s="23">
        <f t="shared" si="145"/>
        <v>2.0374081881622937E-5</v>
      </c>
    </row>
    <row r="1097" spans="1:10" ht="24" customHeight="1" x14ac:dyDescent="0.2">
      <c r="A1097" s="31" t="s">
        <v>1875</v>
      </c>
      <c r="B1097" s="32"/>
      <c r="C1097" s="32"/>
      <c r="D1097" s="33" t="s">
        <v>3089</v>
      </c>
      <c r="E1097" s="32" t="s">
        <v>2816</v>
      </c>
      <c r="F1097" s="34"/>
      <c r="G1097" s="35"/>
      <c r="H1097" s="35"/>
      <c r="I1097" s="36"/>
      <c r="J1097" s="37"/>
    </row>
    <row r="1098" spans="1:10" ht="26.1" customHeight="1" x14ac:dyDescent="0.2">
      <c r="A1098" s="16" t="s">
        <v>1876</v>
      </c>
      <c r="B1098" s="17" t="s">
        <v>318</v>
      </c>
      <c r="C1098" s="18" t="s">
        <v>30</v>
      </c>
      <c r="D1098" s="19" t="s">
        <v>319</v>
      </c>
      <c r="E1098" s="20" t="s">
        <v>2822</v>
      </c>
      <c r="F1098" s="21">
        <v>24.5</v>
      </c>
      <c r="G1098" s="22">
        <v>70.33</v>
      </c>
      <c r="H1098" s="22">
        <f>ROUND(G1098 * (1 + 31.29 / 100), 2)</f>
        <v>92.34</v>
      </c>
      <c r="I1098" s="22">
        <f>ROUND(F1098 * H1098, 2)</f>
        <v>2262.33</v>
      </c>
      <c r="J1098" s="23">
        <f t="shared" si="145"/>
        <v>2.242461379119614E-5</v>
      </c>
    </row>
    <row r="1099" spans="1:10" ht="24" customHeight="1" x14ac:dyDescent="0.2">
      <c r="A1099" s="16" t="s">
        <v>1877</v>
      </c>
      <c r="B1099" s="17" t="s">
        <v>1878</v>
      </c>
      <c r="C1099" s="18" t="s">
        <v>95</v>
      </c>
      <c r="D1099" s="19" t="s">
        <v>3090</v>
      </c>
      <c r="E1099" s="20" t="s">
        <v>224</v>
      </c>
      <c r="F1099" s="21">
        <v>50</v>
      </c>
      <c r="G1099" s="22">
        <v>189.68</v>
      </c>
      <c r="H1099" s="22">
        <f>ROUND(G1099 * (1 + 31.29 / 100), 2)</f>
        <v>249.03</v>
      </c>
      <c r="I1099" s="22">
        <f>ROUND(F1099 * H1099, 2)</f>
        <v>12451.5</v>
      </c>
      <c r="J1099" s="23">
        <f t="shared" si="145"/>
        <v>1.2342146310267678E-4</v>
      </c>
    </row>
    <row r="1100" spans="1:10" ht="26.1" customHeight="1" x14ac:dyDescent="0.2">
      <c r="A1100" s="16" t="s">
        <v>1879</v>
      </c>
      <c r="B1100" s="17" t="s">
        <v>323</v>
      </c>
      <c r="C1100" s="18" t="s">
        <v>30</v>
      </c>
      <c r="D1100" s="19" t="s">
        <v>324</v>
      </c>
      <c r="E1100" s="20" t="s">
        <v>2822</v>
      </c>
      <c r="F1100" s="21">
        <v>22.05</v>
      </c>
      <c r="G1100" s="22">
        <v>18.27</v>
      </c>
      <c r="H1100" s="22">
        <f>ROUND(G1100 * (1 + 31.29 / 100), 2)</f>
        <v>23.99</v>
      </c>
      <c r="I1100" s="22">
        <f>ROUND(F1100 * H1100, 2)</f>
        <v>528.98</v>
      </c>
      <c r="J1100" s="23">
        <f t="shared" si="145"/>
        <v>5.243343015062761E-6</v>
      </c>
    </row>
    <row r="1101" spans="1:10" ht="24" customHeight="1" x14ac:dyDescent="0.2">
      <c r="A1101" s="31" t="s">
        <v>1880</v>
      </c>
      <c r="B1101" s="32"/>
      <c r="C1101" s="32"/>
      <c r="D1101" s="33" t="s">
        <v>3063</v>
      </c>
      <c r="E1101" s="32" t="s">
        <v>2816</v>
      </c>
      <c r="F1101" s="34"/>
      <c r="G1101" s="35"/>
      <c r="H1101" s="35"/>
      <c r="I1101" s="36"/>
      <c r="J1101" s="37"/>
    </row>
    <row r="1102" spans="1:10" ht="26.1" customHeight="1" x14ac:dyDescent="0.2">
      <c r="A1102" s="16" t="s">
        <v>1881</v>
      </c>
      <c r="B1102" s="17" t="s">
        <v>1882</v>
      </c>
      <c r="C1102" s="18" t="s">
        <v>27</v>
      </c>
      <c r="D1102" s="19" t="s">
        <v>3091</v>
      </c>
      <c r="E1102" s="20" t="s">
        <v>43</v>
      </c>
      <c r="F1102" s="21">
        <v>1</v>
      </c>
      <c r="G1102" s="22">
        <v>14.5</v>
      </c>
      <c r="H1102" s="22">
        <f t="shared" ref="H1102:H1118" si="146">ROUND(G1102 * (1 + 31.29 / 100), 2)</f>
        <v>19.04</v>
      </c>
      <c r="I1102" s="22">
        <f t="shared" ref="I1102:I1118" si="147">ROUND(F1102 * H1102, 2)</f>
        <v>19.04</v>
      </c>
      <c r="J1102" s="23">
        <f t="shared" si="145"/>
        <v>1.8872783660402087E-7</v>
      </c>
    </row>
    <row r="1103" spans="1:10" ht="26.1" customHeight="1" x14ac:dyDescent="0.2">
      <c r="A1103" s="16" t="s">
        <v>1883</v>
      </c>
      <c r="B1103" s="17" t="s">
        <v>1884</v>
      </c>
      <c r="C1103" s="18" t="s">
        <v>27</v>
      </c>
      <c r="D1103" s="19" t="s">
        <v>3092</v>
      </c>
      <c r="E1103" s="20" t="s">
        <v>43</v>
      </c>
      <c r="F1103" s="21">
        <v>5</v>
      </c>
      <c r="G1103" s="22">
        <v>52.75</v>
      </c>
      <c r="H1103" s="22">
        <f t="shared" si="146"/>
        <v>69.260000000000005</v>
      </c>
      <c r="I1103" s="22">
        <f t="shared" si="147"/>
        <v>346.3</v>
      </c>
      <c r="J1103" s="23">
        <f t="shared" si="145"/>
        <v>3.432586649998552E-6</v>
      </c>
    </row>
    <row r="1104" spans="1:10" ht="26.1" customHeight="1" x14ac:dyDescent="0.2">
      <c r="A1104" s="38" t="s">
        <v>1885</v>
      </c>
      <c r="B1104" s="39" t="s">
        <v>1886</v>
      </c>
      <c r="C1104" s="40" t="s">
        <v>30</v>
      </c>
      <c r="D1104" s="41" t="s">
        <v>1887</v>
      </c>
      <c r="E1104" s="42" t="s">
        <v>43</v>
      </c>
      <c r="F1104" s="43">
        <v>9</v>
      </c>
      <c r="G1104" s="44">
        <v>112.64</v>
      </c>
      <c r="H1104" s="44">
        <f t="shared" si="146"/>
        <v>147.88999999999999</v>
      </c>
      <c r="I1104" s="44">
        <f t="shared" si="147"/>
        <v>1331.01</v>
      </c>
      <c r="J1104" s="45">
        <f t="shared" si="145"/>
        <v>1.3193205766718372E-5</v>
      </c>
    </row>
    <row r="1105" spans="1:10" ht="51.95" customHeight="1" x14ac:dyDescent="0.2">
      <c r="A1105" s="16" t="s">
        <v>1888</v>
      </c>
      <c r="B1105" s="17" t="s">
        <v>1889</v>
      </c>
      <c r="C1105" s="18" t="s">
        <v>30</v>
      </c>
      <c r="D1105" s="19" t="s">
        <v>1890</v>
      </c>
      <c r="E1105" s="20" t="s">
        <v>43</v>
      </c>
      <c r="F1105" s="21">
        <v>8</v>
      </c>
      <c r="G1105" s="22">
        <v>36.479999999999997</v>
      </c>
      <c r="H1105" s="22">
        <f t="shared" si="146"/>
        <v>47.89</v>
      </c>
      <c r="I1105" s="22">
        <f t="shared" si="147"/>
        <v>383.12</v>
      </c>
      <c r="J1105" s="23">
        <f t="shared" si="145"/>
        <v>3.7975529810783864E-6</v>
      </c>
    </row>
    <row r="1106" spans="1:10" ht="51.95" customHeight="1" x14ac:dyDescent="0.2">
      <c r="A1106" s="16" t="s">
        <v>1891</v>
      </c>
      <c r="B1106" s="17" t="s">
        <v>1892</v>
      </c>
      <c r="C1106" s="18" t="s">
        <v>30</v>
      </c>
      <c r="D1106" s="19" t="s">
        <v>1893</v>
      </c>
      <c r="E1106" s="20" t="s">
        <v>43</v>
      </c>
      <c r="F1106" s="21">
        <v>18</v>
      </c>
      <c r="G1106" s="22">
        <v>39.19</v>
      </c>
      <c r="H1106" s="22">
        <f t="shared" si="146"/>
        <v>51.45</v>
      </c>
      <c r="I1106" s="22">
        <f t="shared" si="147"/>
        <v>926.1</v>
      </c>
      <c r="J1106" s="23">
        <f t="shared" si="145"/>
        <v>9.1796664642323393E-6</v>
      </c>
    </row>
    <row r="1107" spans="1:10" ht="51.95" customHeight="1" x14ac:dyDescent="0.2">
      <c r="A1107" s="16" t="s">
        <v>1894</v>
      </c>
      <c r="B1107" s="17" t="s">
        <v>1895</v>
      </c>
      <c r="C1107" s="18" t="s">
        <v>30</v>
      </c>
      <c r="D1107" s="19" t="s">
        <v>1896</v>
      </c>
      <c r="E1107" s="20" t="s">
        <v>43</v>
      </c>
      <c r="F1107" s="21">
        <v>4</v>
      </c>
      <c r="G1107" s="22">
        <v>70.489999999999995</v>
      </c>
      <c r="H1107" s="22">
        <f t="shared" si="146"/>
        <v>92.55</v>
      </c>
      <c r="I1107" s="22">
        <f t="shared" si="147"/>
        <v>370.2</v>
      </c>
      <c r="J1107" s="23">
        <f t="shared" si="145"/>
        <v>3.6694876633828005E-6</v>
      </c>
    </row>
    <row r="1108" spans="1:10" ht="26.1" customHeight="1" x14ac:dyDescent="0.2">
      <c r="A1108" s="16" t="s">
        <v>1897</v>
      </c>
      <c r="B1108" s="17" t="s">
        <v>1898</v>
      </c>
      <c r="C1108" s="18" t="s">
        <v>27</v>
      </c>
      <c r="D1108" s="19" t="s">
        <v>3093</v>
      </c>
      <c r="E1108" s="20" t="s">
        <v>43</v>
      </c>
      <c r="F1108" s="21">
        <v>34</v>
      </c>
      <c r="G1108" s="22">
        <v>127.69</v>
      </c>
      <c r="H1108" s="22">
        <f t="shared" si="146"/>
        <v>167.64</v>
      </c>
      <c r="I1108" s="22">
        <f t="shared" si="147"/>
        <v>5699.76</v>
      </c>
      <c r="J1108" s="23">
        <f t="shared" si="145"/>
        <v>5.6497025943389396E-5</v>
      </c>
    </row>
    <row r="1109" spans="1:10" ht="39" customHeight="1" x14ac:dyDescent="0.2">
      <c r="A1109" s="16" t="s">
        <v>1899</v>
      </c>
      <c r="B1109" s="17" t="s">
        <v>1900</v>
      </c>
      <c r="C1109" s="18" t="s">
        <v>30</v>
      </c>
      <c r="D1109" s="19" t="s">
        <v>1901</v>
      </c>
      <c r="E1109" s="20" t="s">
        <v>43</v>
      </c>
      <c r="F1109" s="21">
        <v>15</v>
      </c>
      <c r="G1109" s="22">
        <v>34.200000000000003</v>
      </c>
      <c r="H1109" s="22">
        <f t="shared" si="146"/>
        <v>44.9</v>
      </c>
      <c r="I1109" s="22">
        <f t="shared" si="147"/>
        <v>673.5</v>
      </c>
      <c r="J1109" s="23">
        <f t="shared" si="145"/>
        <v>6.6758507328155491E-6</v>
      </c>
    </row>
    <row r="1110" spans="1:10" ht="39" customHeight="1" x14ac:dyDescent="0.2">
      <c r="A1110" s="16" t="s">
        <v>1902</v>
      </c>
      <c r="B1110" s="17" t="s">
        <v>1903</v>
      </c>
      <c r="C1110" s="18" t="s">
        <v>30</v>
      </c>
      <c r="D1110" s="19" t="s">
        <v>1904</v>
      </c>
      <c r="E1110" s="20" t="s">
        <v>43</v>
      </c>
      <c r="F1110" s="21">
        <v>1</v>
      </c>
      <c r="G1110" s="22">
        <v>72.83</v>
      </c>
      <c r="H1110" s="22">
        <f t="shared" si="146"/>
        <v>95.62</v>
      </c>
      <c r="I1110" s="22">
        <f t="shared" si="147"/>
        <v>95.62</v>
      </c>
      <c r="J1110" s="23">
        <f t="shared" si="145"/>
        <v>9.4780229706284013E-7</v>
      </c>
    </row>
    <row r="1111" spans="1:10" ht="39" customHeight="1" x14ac:dyDescent="0.2">
      <c r="A1111" s="16" t="s">
        <v>1905</v>
      </c>
      <c r="B1111" s="17" t="s">
        <v>1906</v>
      </c>
      <c r="C1111" s="18" t="s">
        <v>30</v>
      </c>
      <c r="D1111" s="19" t="s">
        <v>1907</v>
      </c>
      <c r="E1111" s="20" t="s">
        <v>43</v>
      </c>
      <c r="F1111" s="21">
        <v>1</v>
      </c>
      <c r="G1111" s="22">
        <v>173.29</v>
      </c>
      <c r="H1111" s="22">
        <f t="shared" si="146"/>
        <v>227.51</v>
      </c>
      <c r="I1111" s="22">
        <f t="shared" si="147"/>
        <v>227.51</v>
      </c>
      <c r="J1111" s="23">
        <f t="shared" si="145"/>
        <v>2.2551192282447892E-6</v>
      </c>
    </row>
    <row r="1112" spans="1:10" ht="39" customHeight="1" x14ac:dyDescent="0.2">
      <c r="A1112" s="16" t="s">
        <v>1908</v>
      </c>
      <c r="B1112" s="17" t="s">
        <v>1909</v>
      </c>
      <c r="C1112" s="18" t="s">
        <v>30</v>
      </c>
      <c r="D1112" s="19" t="s">
        <v>1910</v>
      </c>
      <c r="E1112" s="20" t="s">
        <v>43</v>
      </c>
      <c r="F1112" s="21">
        <v>2</v>
      </c>
      <c r="G1112" s="22">
        <v>229.93</v>
      </c>
      <c r="H1112" s="22">
        <f t="shared" si="146"/>
        <v>301.88</v>
      </c>
      <c r="I1112" s="22">
        <f t="shared" si="147"/>
        <v>603.76</v>
      </c>
      <c r="J1112" s="23">
        <f t="shared" si="145"/>
        <v>5.9845755581955696E-6</v>
      </c>
    </row>
    <row r="1113" spans="1:10" ht="39" customHeight="1" x14ac:dyDescent="0.2">
      <c r="A1113" s="16" t="s">
        <v>1911</v>
      </c>
      <c r="B1113" s="17" t="s">
        <v>1912</v>
      </c>
      <c r="C1113" s="18" t="s">
        <v>30</v>
      </c>
      <c r="D1113" s="19" t="s">
        <v>1913</v>
      </c>
      <c r="E1113" s="20" t="s">
        <v>43</v>
      </c>
      <c r="F1113" s="21">
        <v>1</v>
      </c>
      <c r="G1113" s="22">
        <v>41.09</v>
      </c>
      <c r="H1113" s="22">
        <f t="shared" si="146"/>
        <v>53.95</v>
      </c>
      <c r="I1113" s="22">
        <f t="shared" si="147"/>
        <v>53.95</v>
      </c>
      <c r="J1113" s="23">
        <f t="shared" si="145"/>
        <v>5.3476191096569988E-7</v>
      </c>
    </row>
    <row r="1114" spans="1:10" ht="39" customHeight="1" x14ac:dyDescent="0.2">
      <c r="A1114" s="16" t="s">
        <v>1914</v>
      </c>
      <c r="B1114" s="17" t="s">
        <v>1915</v>
      </c>
      <c r="C1114" s="18" t="s">
        <v>30</v>
      </c>
      <c r="D1114" s="19" t="s">
        <v>1916</v>
      </c>
      <c r="E1114" s="20" t="s">
        <v>43</v>
      </c>
      <c r="F1114" s="21">
        <v>27</v>
      </c>
      <c r="G1114" s="22">
        <v>114.84</v>
      </c>
      <c r="H1114" s="22">
        <f t="shared" si="146"/>
        <v>150.77000000000001</v>
      </c>
      <c r="I1114" s="22">
        <f t="shared" si="147"/>
        <v>4070.79</v>
      </c>
      <c r="J1114" s="23">
        <f t="shared" si="145"/>
        <v>4.0350388128638765E-5</v>
      </c>
    </row>
    <row r="1115" spans="1:10" ht="39" customHeight="1" x14ac:dyDescent="0.2">
      <c r="A1115" s="16" t="s">
        <v>1917</v>
      </c>
      <c r="B1115" s="17" t="s">
        <v>1912</v>
      </c>
      <c r="C1115" s="18" t="s">
        <v>30</v>
      </c>
      <c r="D1115" s="19" t="s">
        <v>1913</v>
      </c>
      <c r="E1115" s="20" t="s">
        <v>43</v>
      </c>
      <c r="F1115" s="21">
        <v>10</v>
      </c>
      <c r="G1115" s="22">
        <v>41.09</v>
      </c>
      <c r="H1115" s="22">
        <f t="shared" si="146"/>
        <v>53.95</v>
      </c>
      <c r="I1115" s="22">
        <f t="shared" si="147"/>
        <v>539.5</v>
      </c>
      <c r="J1115" s="23">
        <f t="shared" si="145"/>
        <v>5.3476191096569986E-6</v>
      </c>
    </row>
    <row r="1116" spans="1:10" ht="51.95" customHeight="1" x14ac:dyDescent="0.2">
      <c r="A1116" s="16" t="s">
        <v>1918</v>
      </c>
      <c r="B1116" s="17" t="s">
        <v>1919</v>
      </c>
      <c r="C1116" s="18" t="s">
        <v>30</v>
      </c>
      <c r="D1116" s="19" t="s">
        <v>1920</v>
      </c>
      <c r="E1116" s="20" t="s">
        <v>43</v>
      </c>
      <c r="F1116" s="21">
        <v>2</v>
      </c>
      <c r="G1116" s="22">
        <v>82.96</v>
      </c>
      <c r="H1116" s="22">
        <f t="shared" si="146"/>
        <v>108.92</v>
      </c>
      <c r="I1116" s="22">
        <f t="shared" si="147"/>
        <v>217.84</v>
      </c>
      <c r="J1116" s="23">
        <f t="shared" si="145"/>
        <v>2.1592684834989447E-6</v>
      </c>
    </row>
    <row r="1117" spans="1:10" ht="39" customHeight="1" x14ac:dyDescent="0.2">
      <c r="A1117" s="16" t="s">
        <v>1921</v>
      </c>
      <c r="B1117" s="17" t="s">
        <v>1922</v>
      </c>
      <c r="C1117" s="18" t="s">
        <v>30</v>
      </c>
      <c r="D1117" s="19" t="s">
        <v>1923</v>
      </c>
      <c r="E1117" s="20" t="s">
        <v>43</v>
      </c>
      <c r="F1117" s="21">
        <v>1</v>
      </c>
      <c r="G1117" s="22">
        <v>140.83000000000001</v>
      </c>
      <c r="H1117" s="22">
        <f t="shared" si="146"/>
        <v>184.9</v>
      </c>
      <c r="I1117" s="22">
        <f t="shared" si="147"/>
        <v>184.9</v>
      </c>
      <c r="J1117" s="23">
        <f t="shared" si="145"/>
        <v>1.8327613964329547E-6</v>
      </c>
    </row>
    <row r="1118" spans="1:10" ht="26.1" customHeight="1" x14ac:dyDescent="0.2">
      <c r="A1118" s="38" t="s">
        <v>1924</v>
      </c>
      <c r="B1118" s="39" t="s">
        <v>1925</v>
      </c>
      <c r="C1118" s="40" t="s">
        <v>30</v>
      </c>
      <c r="D1118" s="41" t="s">
        <v>1926</v>
      </c>
      <c r="E1118" s="42" t="s">
        <v>43</v>
      </c>
      <c r="F1118" s="43">
        <v>3</v>
      </c>
      <c r="G1118" s="44">
        <v>184.2</v>
      </c>
      <c r="H1118" s="44">
        <f t="shared" si="146"/>
        <v>241.84</v>
      </c>
      <c r="I1118" s="44">
        <f t="shared" si="147"/>
        <v>725.52</v>
      </c>
      <c r="J1118" s="45">
        <f t="shared" si="145"/>
        <v>7.1914821435372491E-6</v>
      </c>
    </row>
    <row r="1119" spans="1:10" ht="24" customHeight="1" x14ac:dyDescent="0.2">
      <c r="A1119" s="31" t="s">
        <v>1927</v>
      </c>
      <c r="B1119" s="32"/>
      <c r="C1119" s="32"/>
      <c r="D1119" s="33" t="s">
        <v>3094</v>
      </c>
      <c r="E1119" s="32" t="s">
        <v>2816</v>
      </c>
      <c r="F1119" s="34"/>
      <c r="G1119" s="35"/>
      <c r="H1119" s="35"/>
      <c r="I1119" s="36"/>
      <c r="J1119" s="37"/>
    </row>
    <row r="1120" spans="1:10" ht="24" customHeight="1" x14ac:dyDescent="0.2">
      <c r="A1120" s="16" t="s">
        <v>1928</v>
      </c>
      <c r="B1120" s="17" t="s">
        <v>1929</v>
      </c>
      <c r="C1120" s="18" t="s">
        <v>1374</v>
      </c>
      <c r="D1120" s="19" t="s">
        <v>1930</v>
      </c>
      <c r="E1120" s="20" t="s">
        <v>43</v>
      </c>
      <c r="F1120" s="21">
        <v>1</v>
      </c>
      <c r="G1120" s="22">
        <v>1177.3599999999999</v>
      </c>
      <c r="H1120" s="22">
        <f>ROUND(G1120 * (1 + 31.29 / 100), 2)</f>
        <v>1545.76</v>
      </c>
      <c r="I1120" s="22">
        <f>ROUND(F1120 * H1120, 2)</f>
        <v>1545.76</v>
      </c>
      <c r="J1120" s="23">
        <f t="shared" si="145"/>
        <v>1.5321845625474332E-5</v>
      </c>
    </row>
    <row r="1121" spans="1:10" ht="26.1" customHeight="1" x14ac:dyDescent="0.2">
      <c r="A1121" s="16" t="s">
        <v>1931</v>
      </c>
      <c r="B1121" s="17" t="s">
        <v>1932</v>
      </c>
      <c r="C1121" s="18" t="s">
        <v>27</v>
      </c>
      <c r="D1121" s="19" t="s">
        <v>3095</v>
      </c>
      <c r="E1121" s="20" t="s">
        <v>43</v>
      </c>
      <c r="F1121" s="21">
        <v>1</v>
      </c>
      <c r="G1121" s="22">
        <v>45.79</v>
      </c>
      <c r="H1121" s="22">
        <f>ROUND(G1121 * (1 + 31.29 / 100), 2)</f>
        <v>60.12</v>
      </c>
      <c r="I1121" s="22">
        <f>ROUND(F1121 * H1121, 2)</f>
        <v>60.12</v>
      </c>
      <c r="J1121" s="23">
        <f t="shared" si="145"/>
        <v>5.9592003868874656E-7</v>
      </c>
    </row>
    <row r="1122" spans="1:10" ht="24" customHeight="1" x14ac:dyDescent="0.2">
      <c r="A1122" s="16" t="s">
        <v>1933</v>
      </c>
      <c r="B1122" s="17" t="s">
        <v>1934</v>
      </c>
      <c r="C1122" s="18" t="s">
        <v>27</v>
      </c>
      <c r="D1122" s="19" t="s">
        <v>3096</v>
      </c>
      <c r="E1122" s="20" t="s">
        <v>43</v>
      </c>
      <c r="F1122" s="21">
        <v>15</v>
      </c>
      <c r="G1122" s="22">
        <v>43.6</v>
      </c>
      <c r="H1122" s="22">
        <f>ROUND(G1122 * (1 + 31.29 / 100), 2)</f>
        <v>57.24</v>
      </c>
      <c r="I1122" s="22">
        <f>ROUND(F1122 * H1122, 2)</f>
        <v>858.6</v>
      </c>
      <c r="J1122" s="23">
        <f t="shared" si="145"/>
        <v>8.5105945645069506E-6</v>
      </c>
    </row>
    <row r="1123" spans="1:10" ht="39" customHeight="1" x14ac:dyDescent="0.2">
      <c r="A1123" s="16" t="s">
        <v>1935</v>
      </c>
      <c r="B1123" s="17" t="s">
        <v>1936</v>
      </c>
      <c r="C1123" s="18" t="s">
        <v>30</v>
      </c>
      <c r="D1123" s="19" t="s">
        <v>1937</v>
      </c>
      <c r="E1123" s="20" t="s">
        <v>43</v>
      </c>
      <c r="F1123" s="21">
        <v>24</v>
      </c>
      <c r="G1123" s="22">
        <v>478.18</v>
      </c>
      <c r="H1123" s="22">
        <f>ROUND(G1123 * (1 + 31.29 / 100), 2)</f>
        <v>627.79999999999995</v>
      </c>
      <c r="I1123" s="22">
        <f>ROUND(F1123 * H1123, 2)</f>
        <v>15067.2</v>
      </c>
      <c r="J1123" s="23">
        <f t="shared" si="145"/>
        <v>1.4934874263025752E-4</v>
      </c>
    </row>
    <row r="1124" spans="1:10" ht="24" customHeight="1" x14ac:dyDescent="0.2">
      <c r="A1124" s="31" t="s">
        <v>1938</v>
      </c>
      <c r="B1124" s="32"/>
      <c r="C1124" s="32"/>
      <c r="D1124" s="33" t="s">
        <v>1939</v>
      </c>
      <c r="E1124" s="32" t="s">
        <v>2816</v>
      </c>
      <c r="F1124" s="34"/>
      <c r="G1124" s="35"/>
      <c r="H1124" s="35"/>
      <c r="I1124" s="36"/>
      <c r="J1124" s="37"/>
    </row>
    <row r="1125" spans="1:10" ht="24" customHeight="1" x14ac:dyDescent="0.2">
      <c r="A1125" s="31" t="s">
        <v>1940</v>
      </c>
      <c r="B1125" s="32"/>
      <c r="C1125" s="32"/>
      <c r="D1125" s="33" t="s">
        <v>3097</v>
      </c>
      <c r="E1125" s="32" t="s">
        <v>2816</v>
      </c>
      <c r="F1125" s="34"/>
      <c r="G1125" s="35"/>
      <c r="H1125" s="35"/>
      <c r="I1125" s="36"/>
      <c r="J1125" s="37"/>
    </row>
    <row r="1126" spans="1:10" ht="26.1" customHeight="1" x14ac:dyDescent="0.2">
      <c r="A1126" s="16" t="s">
        <v>1941</v>
      </c>
      <c r="B1126" s="17" t="s">
        <v>318</v>
      </c>
      <c r="C1126" s="18" t="s">
        <v>30</v>
      </c>
      <c r="D1126" s="19" t="s">
        <v>319</v>
      </c>
      <c r="E1126" s="20" t="s">
        <v>2822</v>
      </c>
      <c r="F1126" s="21">
        <v>15.78</v>
      </c>
      <c r="G1126" s="22">
        <v>70.33</v>
      </c>
      <c r="H1126" s="22">
        <f>ROUND(G1126 * (1 + 31.29 / 100), 2)</f>
        <v>92.34</v>
      </c>
      <c r="I1126" s="22">
        <f>ROUND(F1126 * H1126, 2)</f>
        <v>1457.13</v>
      </c>
      <c r="J1126" s="23">
        <f t="shared" si="145"/>
        <v>1.4443329440694167E-5</v>
      </c>
    </row>
    <row r="1127" spans="1:10" ht="39" customHeight="1" x14ac:dyDescent="0.2">
      <c r="A1127" s="16" t="s">
        <v>1942</v>
      </c>
      <c r="B1127" s="17" t="s">
        <v>1943</v>
      </c>
      <c r="C1127" s="18" t="s">
        <v>30</v>
      </c>
      <c r="D1127" s="19" t="s">
        <v>1944</v>
      </c>
      <c r="E1127" s="20" t="s">
        <v>224</v>
      </c>
      <c r="F1127" s="21">
        <v>175.33</v>
      </c>
      <c r="G1127" s="22">
        <v>18.97</v>
      </c>
      <c r="H1127" s="22">
        <f>ROUND(G1127 * (1 + 31.29 / 100), 2)</f>
        <v>24.91</v>
      </c>
      <c r="I1127" s="22">
        <f>ROUND(F1127 * H1127, 2)</f>
        <v>4367.47</v>
      </c>
      <c r="J1127" s="23">
        <f t="shared" si="145"/>
        <v>4.3291132591016965E-5</v>
      </c>
    </row>
    <row r="1128" spans="1:10" ht="26.1" customHeight="1" x14ac:dyDescent="0.2">
      <c r="A1128" s="16" t="s">
        <v>1945</v>
      </c>
      <c r="B1128" s="17" t="s">
        <v>323</v>
      </c>
      <c r="C1128" s="18" t="s">
        <v>30</v>
      </c>
      <c r="D1128" s="19" t="s">
        <v>324</v>
      </c>
      <c r="E1128" s="20" t="s">
        <v>2822</v>
      </c>
      <c r="F1128" s="21">
        <v>15.55</v>
      </c>
      <c r="G1128" s="22">
        <v>18.27</v>
      </c>
      <c r="H1128" s="22">
        <f>ROUND(G1128 * (1 + 31.29 / 100), 2)</f>
        <v>23.99</v>
      </c>
      <c r="I1128" s="22">
        <f>ROUND(F1128 * H1128, 2)</f>
        <v>373.04</v>
      </c>
      <c r="J1128" s="23">
        <f t="shared" si="145"/>
        <v>3.6976382440527284E-6</v>
      </c>
    </row>
    <row r="1129" spans="1:10" ht="39" customHeight="1" x14ac:dyDescent="0.2">
      <c r="A1129" s="16" t="s">
        <v>1946</v>
      </c>
      <c r="B1129" s="17" t="s">
        <v>1943</v>
      </c>
      <c r="C1129" s="18" t="s">
        <v>30</v>
      </c>
      <c r="D1129" s="19" t="s">
        <v>1944</v>
      </c>
      <c r="E1129" s="20" t="s">
        <v>224</v>
      </c>
      <c r="F1129" s="21">
        <v>1674.93</v>
      </c>
      <c r="G1129" s="22">
        <v>18.97</v>
      </c>
      <c r="H1129" s="22">
        <f>ROUND(G1129 * (1 + 31.29 / 100), 2)</f>
        <v>24.91</v>
      </c>
      <c r="I1129" s="22">
        <f>ROUND(F1129 * H1129, 2)</f>
        <v>41722.51</v>
      </c>
      <c r="J1129" s="23">
        <f t="shared" si="145"/>
        <v>4.1356087447424512E-4</v>
      </c>
    </row>
    <row r="1130" spans="1:10" ht="24" customHeight="1" x14ac:dyDescent="0.2">
      <c r="A1130" s="31" t="s">
        <v>1947</v>
      </c>
      <c r="B1130" s="32"/>
      <c r="C1130" s="32"/>
      <c r="D1130" s="33" t="s">
        <v>3098</v>
      </c>
      <c r="E1130" s="32" t="s">
        <v>2816</v>
      </c>
      <c r="F1130" s="34"/>
      <c r="G1130" s="35"/>
      <c r="H1130" s="35"/>
      <c r="I1130" s="36"/>
      <c r="J1130" s="37"/>
    </row>
    <row r="1131" spans="1:10" ht="26.1" customHeight="1" x14ac:dyDescent="0.2">
      <c r="A1131" s="16" t="s">
        <v>1948</v>
      </c>
      <c r="B1131" s="17" t="s">
        <v>318</v>
      </c>
      <c r="C1131" s="18" t="s">
        <v>30</v>
      </c>
      <c r="D1131" s="19" t="s">
        <v>319</v>
      </c>
      <c r="E1131" s="20" t="s">
        <v>2822</v>
      </c>
      <c r="F1131" s="21">
        <v>6.9</v>
      </c>
      <c r="G1131" s="22">
        <v>70.33</v>
      </c>
      <c r="H1131" s="22">
        <f t="shared" ref="H1131:H1149" si="148">ROUND(G1131 * (1 + 31.29 / 100), 2)</f>
        <v>92.34</v>
      </c>
      <c r="I1131" s="22">
        <f t="shared" ref="I1131:I1149" si="149">ROUND(F1131 * H1131, 2)</f>
        <v>637.15</v>
      </c>
      <c r="J1131" s="23">
        <f t="shared" si="145"/>
        <v>6.3155431245930612E-6</v>
      </c>
    </row>
    <row r="1132" spans="1:10" ht="39" customHeight="1" x14ac:dyDescent="0.2">
      <c r="A1132" s="16" t="s">
        <v>1949</v>
      </c>
      <c r="B1132" s="17" t="s">
        <v>1950</v>
      </c>
      <c r="C1132" s="18" t="s">
        <v>30</v>
      </c>
      <c r="D1132" s="19" t="s">
        <v>1951</v>
      </c>
      <c r="E1132" s="20" t="s">
        <v>224</v>
      </c>
      <c r="F1132" s="21">
        <v>76.709999999999994</v>
      </c>
      <c r="G1132" s="22">
        <v>24.06</v>
      </c>
      <c r="H1132" s="22">
        <f t="shared" si="148"/>
        <v>31.59</v>
      </c>
      <c r="I1132" s="22">
        <f t="shared" si="149"/>
        <v>2423.27</v>
      </c>
      <c r="J1132" s="23">
        <f t="shared" si="145"/>
        <v>2.4019879443667312E-5</v>
      </c>
    </row>
    <row r="1133" spans="1:10" ht="26.1" customHeight="1" x14ac:dyDescent="0.2">
      <c r="A1133" s="16" t="s">
        <v>1952</v>
      </c>
      <c r="B1133" s="17" t="s">
        <v>323</v>
      </c>
      <c r="C1133" s="18" t="s">
        <v>30</v>
      </c>
      <c r="D1133" s="19" t="s">
        <v>324</v>
      </c>
      <c r="E1133" s="20" t="s">
        <v>2822</v>
      </c>
      <c r="F1133" s="21">
        <v>6.75</v>
      </c>
      <c r="G1133" s="22">
        <v>18.27</v>
      </c>
      <c r="H1133" s="22">
        <f t="shared" si="148"/>
        <v>23.99</v>
      </c>
      <c r="I1133" s="22">
        <f t="shared" si="149"/>
        <v>161.93</v>
      </c>
      <c r="J1133" s="23">
        <f t="shared" si="145"/>
        <v>1.605078707000478E-6</v>
      </c>
    </row>
    <row r="1134" spans="1:10" ht="39" customHeight="1" x14ac:dyDescent="0.2">
      <c r="A1134" s="16" t="s">
        <v>1953</v>
      </c>
      <c r="B1134" s="17" t="s">
        <v>1950</v>
      </c>
      <c r="C1134" s="18" t="s">
        <v>30</v>
      </c>
      <c r="D1134" s="19" t="s">
        <v>1951</v>
      </c>
      <c r="E1134" s="20" t="s">
        <v>224</v>
      </c>
      <c r="F1134" s="21">
        <v>82.33</v>
      </c>
      <c r="G1134" s="22">
        <v>24.06</v>
      </c>
      <c r="H1134" s="22">
        <f t="shared" si="148"/>
        <v>31.59</v>
      </c>
      <c r="I1134" s="22">
        <f t="shared" si="149"/>
        <v>2600.8000000000002</v>
      </c>
      <c r="J1134" s="23">
        <f t="shared" si="145"/>
        <v>2.577958810082655E-5</v>
      </c>
    </row>
    <row r="1135" spans="1:10" ht="51.95" customHeight="1" x14ac:dyDescent="0.2">
      <c r="A1135" s="16" t="s">
        <v>1954</v>
      </c>
      <c r="B1135" s="17" t="s">
        <v>1955</v>
      </c>
      <c r="C1135" s="18" t="s">
        <v>30</v>
      </c>
      <c r="D1135" s="19" t="s">
        <v>1956</v>
      </c>
      <c r="E1135" s="20" t="s">
        <v>43</v>
      </c>
      <c r="F1135" s="21">
        <v>23</v>
      </c>
      <c r="G1135" s="22">
        <v>9.93</v>
      </c>
      <c r="H1135" s="22">
        <f t="shared" si="148"/>
        <v>13.04</v>
      </c>
      <c r="I1135" s="22">
        <f t="shared" si="149"/>
        <v>299.92</v>
      </c>
      <c r="J1135" s="23">
        <f t="shared" si="145"/>
        <v>2.9728599135650181E-6</v>
      </c>
    </row>
    <row r="1136" spans="1:10" ht="26.1" customHeight="1" x14ac:dyDescent="0.2">
      <c r="A1136" s="16" t="s">
        <v>1957</v>
      </c>
      <c r="B1136" s="17" t="s">
        <v>1958</v>
      </c>
      <c r="C1136" s="18" t="s">
        <v>22</v>
      </c>
      <c r="D1136" s="19" t="s">
        <v>3099</v>
      </c>
      <c r="E1136" s="20" t="s">
        <v>43</v>
      </c>
      <c r="F1136" s="21">
        <v>381</v>
      </c>
      <c r="G1136" s="22">
        <v>16.850000000000001</v>
      </c>
      <c r="H1136" s="22">
        <f t="shared" si="148"/>
        <v>22.12</v>
      </c>
      <c r="I1136" s="22">
        <f t="shared" si="149"/>
        <v>8427.7199999999993</v>
      </c>
      <c r="J1136" s="23">
        <f t="shared" si="145"/>
        <v>8.3537046381535639E-5</v>
      </c>
    </row>
    <row r="1137" spans="1:10" ht="26.1" customHeight="1" x14ac:dyDescent="0.2">
      <c r="A1137" s="16" t="s">
        <v>1959</v>
      </c>
      <c r="B1137" s="17" t="s">
        <v>1960</v>
      </c>
      <c r="C1137" s="18" t="s">
        <v>27</v>
      </c>
      <c r="D1137" s="19" t="s">
        <v>3100</v>
      </c>
      <c r="E1137" s="20" t="s">
        <v>43</v>
      </c>
      <c r="F1137" s="21">
        <v>4</v>
      </c>
      <c r="G1137" s="22">
        <v>14.12</v>
      </c>
      <c r="H1137" s="22">
        <f t="shared" si="148"/>
        <v>18.54</v>
      </c>
      <c r="I1137" s="22">
        <f t="shared" si="149"/>
        <v>74.16</v>
      </c>
      <c r="J1137" s="23">
        <f t="shared" si="145"/>
        <v>7.3508699383162743E-7</v>
      </c>
    </row>
    <row r="1138" spans="1:10" ht="51.95" customHeight="1" x14ac:dyDescent="0.2">
      <c r="A1138" s="16" t="s">
        <v>1961</v>
      </c>
      <c r="B1138" s="17" t="s">
        <v>1962</v>
      </c>
      <c r="C1138" s="18" t="s">
        <v>30</v>
      </c>
      <c r="D1138" s="19" t="s">
        <v>1963</v>
      </c>
      <c r="E1138" s="20" t="s">
        <v>43</v>
      </c>
      <c r="F1138" s="21">
        <v>41</v>
      </c>
      <c r="G1138" s="22">
        <v>11.41</v>
      </c>
      <c r="H1138" s="22">
        <f t="shared" si="148"/>
        <v>14.98</v>
      </c>
      <c r="I1138" s="22">
        <f t="shared" si="149"/>
        <v>614.17999999999995</v>
      </c>
      <c r="J1138" s="23">
        <f t="shared" si="145"/>
        <v>6.0878604351605842E-6</v>
      </c>
    </row>
    <row r="1139" spans="1:10" ht="51.95" customHeight="1" x14ac:dyDescent="0.2">
      <c r="A1139" s="16" t="s">
        <v>1964</v>
      </c>
      <c r="B1139" s="17" t="s">
        <v>1965</v>
      </c>
      <c r="C1139" s="18" t="s">
        <v>30</v>
      </c>
      <c r="D1139" s="19" t="s">
        <v>1966</v>
      </c>
      <c r="E1139" s="20" t="s">
        <v>43</v>
      </c>
      <c r="F1139" s="21">
        <v>16</v>
      </c>
      <c r="G1139" s="22">
        <v>21.6</v>
      </c>
      <c r="H1139" s="22">
        <f t="shared" si="148"/>
        <v>28.36</v>
      </c>
      <c r="I1139" s="22">
        <f t="shared" si="149"/>
        <v>453.76</v>
      </c>
      <c r="J1139" s="23">
        <f t="shared" si="145"/>
        <v>4.4977491143613716E-6</v>
      </c>
    </row>
    <row r="1140" spans="1:10" ht="51.95" customHeight="1" x14ac:dyDescent="0.2">
      <c r="A1140" s="16" t="s">
        <v>1967</v>
      </c>
      <c r="B1140" s="17" t="s">
        <v>1968</v>
      </c>
      <c r="C1140" s="18" t="s">
        <v>30</v>
      </c>
      <c r="D1140" s="19" t="s">
        <v>1969</v>
      </c>
      <c r="E1140" s="20" t="s">
        <v>43</v>
      </c>
      <c r="F1140" s="21">
        <v>1</v>
      </c>
      <c r="G1140" s="22">
        <v>9</v>
      </c>
      <c r="H1140" s="22">
        <f t="shared" si="148"/>
        <v>11.82</v>
      </c>
      <c r="I1140" s="22">
        <f t="shared" si="149"/>
        <v>11.82</v>
      </c>
      <c r="J1140" s="23">
        <f t="shared" si="145"/>
        <v>1.171619237741348E-7</v>
      </c>
    </row>
    <row r="1141" spans="1:10" ht="51.95" customHeight="1" x14ac:dyDescent="0.2">
      <c r="A1141" s="16" t="s">
        <v>1970</v>
      </c>
      <c r="B1141" s="17" t="s">
        <v>1971</v>
      </c>
      <c r="C1141" s="18" t="s">
        <v>30</v>
      </c>
      <c r="D1141" s="19" t="s">
        <v>1972</v>
      </c>
      <c r="E1141" s="20" t="s">
        <v>43</v>
      </c>
      <c r="F1141" s="21">
        <v>3</v>
      </c>
      <c r="G1141" s="22">
        <v>8.8000000000000007</v>
      </c>
      <c r="H1141" s="22">
        <f t="shared" si="148"/>
        <v>11.55</v>
      </c>
      <c r="I1141" s="22">
        <f t="shared" si="149"/>
        <v>34.65</v>
      </c>
      <c r="J1141" s="23">
        <f t="shared" si="145"/>
        <v>3.4345690852569971E-7</v>
      </c>
    </row>
    <row r="1142" spans="1:10" ht="51.95" customHeight="1" x14ac:dyDescent="0.2">
      <c r="A1142" s="16" t="s">
        <v>1973</v>
      </c>
      <c r="B1142" s="17" t="s">
        <v>1974</v>
      </c>
      <c r="C1142" s="18" t="s">
        <v>30</v>
      </c>
      <c r="D1142" s="19" t="s">
        <v>1975</v>
      </c>
      <c r="E1142" s="20" t="s">
        <v>43</v>
      </c>
      <c r="F1142" s="21">
        <v>13</v>
      </c>
      <c r="G1142" s="22">
        <v>14.05</v>
      </c>
      <c r="H1142" s="22">
        <f t="shared" si="148"/>
        <v>18.45</v>
      </c>
      <c r="I1142" s="22">
        <f t="shared" si="149"/>
        <v>239.85</v>
      </c>
      <c r="J1142" s="23">
        <f t="shared" si="145"/>
        <v>2.3774354836908824E-6</v>
      </c>
    </row>
    <row r="1143" spans="1:10" ht="51.95" customHeight="1" x14ac:dyDescent="0.2">
      <c r="A1143" s="16" t="s">
        <v>1976</v>
      </c>
      <c r="B1143" s="17" t="s">
        <v>1977</v>
      </c>
      <c r="C1143" s="18" t="s">
        <v>30</v>
      </c>
      <c r="D1143" s="19" t="s">
        <v>1978</v>
      </c>
      <c r="E1143" s="20" t="s">
        <v>43</v>
      </c>
      <c r="F1143" s="21">
        <v>177</v>
      </c>
      <c r="G1143" s="22">
        <v>12.83</v>
      </c>
      <c r="H1143" s="22">
        <f t="shared" si="148"/>
        <v>16.84</v>
      </c>
      <c r="I1143" s="22">
        <f t="shared" si="149"/>
        <v>2980.68</v>
      </c>
      <c r="J1143" s="23">
        <f t="shared" si="145"/>
        <v>2.9545025630718115E-5</v>
      </c>
    </row>
    <row r="1144" spans="1:10" ht="26.1" customHeight="1" x14ac:dyDescent="0.2">
      <c r="A1144" s="16" t="s">
        <v>1979</v>
      </c>
      <c r="B1144" s="17" t="s">
        <v>1980</v>
      </c>
      <c r="C1144" s="18" t="s">
        <v>27</v>
      </c>
      <c r="D1144" s="19" t="s">
        <v>3101</v>
      </c>
      <c r="E1144" s="20" t="s">
        <v>43</v>
      </c>
      <c r="F1144" s="21">
        <v>1</v>
      </c>
      <c r="G1144" s="22">
        <v>43.87</v>
      </c>
      <c r="H1144" s="22">
        <f t="shared" si="148"/>
        <v>57.6</v>
      </c>
      <c r="I1144" s="22">
        <f t="shared" si="149"/>
        <v>57.6</v>
      </c>
      <c r="J1144" s="23">
        <f t="shared" si="145"/>
        <v>5.7094135443233207E-7</v>
      </c>
    </row>
    <row r="1145" spans="1:10" ht="26.1" customHeight="1" x14ac:dyDescent="0.2">
      <c r="A1145" s="16" t="s">
        <v>1981</v>
      </c>
      <c r="B1145" s="17" t="s">
        <v>1982</v>
      </c>
      <c r="C1145" s="18" t="s">
        <v>27</v>
      </c>
      <c r="D1145" s="19" t="s">
        <v>3102</v>
      </c>
      <c r="E1145" s="20" t="s">
        <v>43</v>
      </c>
      <c r="F1145" s="21">
        <v>1</v>
      </c>
      <c r="G1145" s="22">
        <v>105.83</v>
      </c>
      <c r="H1145" s="22">
        <f t="shared" si="148"/>
        <v>138.94</v>
      </c>
      <c r="I1145" s="22">
        <f t="shared" si="149"/>
        <v>138.94</v>
      </c>
      <c r="J1145" s="23">
        <f t="shared" si="145"/>
        <v>1.3771977740421565E-6</v>
      </c>
    </row>
    <row r="1146" spans="1:10" ht="51.95" customHeight="1" x14ac:dyDescent="0.2">
      <c r="A1146" s="16" t="s">
        <v>1983</v>
      </c>
      <c r="B1146" s="17" t="s">
        <v>1984</v>
      </c>
      <c r="C1146" s="18" t="s">
        <v>30</v>
      </c>
      <c r="D1146" s="19" t="s">
        <v>1985</v>
      </c>
      <c r="E1146" s="20" t="s">
        <v>43</v>
      </c>
      <c r="F1146" s="21">
        <v>2</v>
      </c>
      <c r="G1146" s="22">
        <v>19.37</v>
      </c>
      <c r="H1146" s="22">
        <f t="shared" si="148"/>
        <v>25.43</v>
      </c>
      <c r="I1146" s="22">
        <f t="shared" si="149"/>
        <v>50.86</v>
      </c>
      <c r="J1146" s="23">
        <f t="shared" si="145"/>
        <v>5.0413328622271536E-7</v>
      </c>
    </row>
    <row r="1147" spans="1:10" ht="51.95" customHeight="1" x14ac:dyDescent="0.2">
      <c r="A1147" s="16" t="s">
        <v>1986</v>
      </c>
      <c r="B1147" s="17" t="s">
        <v>1987</v>
      </c>
      <c r="C1147" s="18" t="s">
        <v>30</v>
      </c>
      <c r="D1147" s="19" t="s">
        <v>1988</v>
      </c>
      <c r="E1147" s="20" t="s">
        <v>43</v>
      </c>
      <c r="F1147" s="21">
        <v>1</v>
      </c>
      <c r="G1147" s="22">
        <v>8.0399999999999991</v>
      </c>
      <c r="H1147" s="22">
        <f t="shared" si="148"/>
        <v>10.56</v>
      </c>
      <c r="I1147" s="22">
        <f t="shared" si="149"/>
        <v>10.56</v>
      </c>
      <c r="J1147" s="23">
        <f t="shared" si="145"/>
        <v>1.0467258164592754E-7</v>
      </c>
    </row>
    <row r="1148" spans="1:10" ht="26.1" customHeight="1" x14ac:dyDescent="0.2">
      <c r="A1148" s="16" t="s">
        <v>1989</v>
      </c>
      <c r="B1148" s="17" t="s">
        <v>1990</v>
      </c>
      <c r="C1148" s="18" t="s">
        <v>30</v>
      </c>
      <c r="D1148" s="19" t="s">
        <v>1991</v>
      </c>
      <c r="E1148" s="20" t="s">
        <v>43</v>
      </c>
      <c r="F1148" s="21">
        <v>12</v>
      </c>
      <c r="G1148" s="22">
        <v>18.21</v>
      </c>
      <c r="H1148" s="22">
        <f t="shared" si="148"/>
        <v>23.91</v>
      </c>
      <c r="I1148" s="22">
        <f t="shared" si="149"/>
        <v>286.92</v>
      </c>
      <c r="J1148" s="23">
        <f t="shared" si="145"/>
        <v>2.8440016217660541E-6</v>
      </c>
    </row>
    <row r="1149" spans="1:10" ht="26.1" customHeight="1" x14ac:dyDescent="0.2">
      <c r="A1149" s="16" t="s">
        <v>1992</v>
      </c>
      <c r="B1149" s="17" t="s">
        <v>1993</v>
      </c>
      <c r="C1149" s="18" t="s">
        <v>30</v>
      </c>
      <c r="D1149" s="19" t="s">
        <v>1994</v>
      </c>
      <c r="E1149" s="20" t="s">
        <v>43</v>
      </c>
      <c r="F1149" s="21">
        <v>18</v>
      </c>
      <c r="G1149" s="22">
        <v>21.01</v>
      </c>
      <c r="H1149" s="22">
        <f t="shared" si="148"/>
        <v>27.58</v>
      </c>
      <c r="I1149" s="22">
        <f t="shared" si="149"/>
        <v>496.44</v>
      </c>
      <c r="J1149" s="23">
        <f t="shared" si="145"/>
        <v>4.9208007985136621E-6</v>
      </c>
    </row>
    <row r="1150" spans="1:10" ht="24" customHeight="1" x14ac:dyDescent="0.2">
      <c r="A1150" s="31" t="s">
        <v>1995</v>
      </c>
      <c r="B1150" s="32"/>
      <c r="C1150" s="32"/>
      <c r="D1150" s="33" t="s">
        <v>3103</v>
      </c>
      <c r="E1150" s="32" t="s">
        <v>2816</v>
      </c>
      <c r="F1150" s="34"/>
      <c r="G1150" s="35"/>
      <c r="H1150" s="35"/>
      <c r="I1150" s="36"/>
      <c r="J1150" s="37"/>
    </row>
    <row r="1151" spans="1:10" ht="24" customHeight="1" x14ac:dyDescent="0.2">
      <c r="A1151" s="31" t="s">
        <v>1996</v>
      </c>
      <c r="B1151" s="32"/>
      <c r="C1151" s="32"/>
      <c r="D1151" s="33" t="s">
        <v>3097</v>
      </c>
      <c r="E1151" s="32" t="s">
        <v>2816</v>
      </c>
      <c r="F1151" s="34"/>
      <c r="G1151" s="35"/>
      <c r="H1151" s="35"/>
      <c r="I1151" s="36"/>
      <c r="J1151" s="37"/>
    </row>
    <row r="1152" spans="1:10" ht="26.1" customHeight="1" x14ac:dyDescent="0.2">
      <c r="A1152" s="16" t="s">
        <v>1997</v>
      </c>
      <c r="B1152" s="17" t="s">
        <v>318</v>
      </c>
      <c r="C1152" s="18" t="s">
        <v>30</v>
      </c>
      <c r="D1152" s="19" t="s">
        <v>319</v>
      </c>
      <c r="E1152" s="20" t="s">
        <v>2822</v>
      </c>
      <c r="F1152" s="21">
        <v>1.91</v>
      </c>
      <c r="G1152" s="22">
        <v>70.33</v>
      </c>
      <c r="H1152" s="22">
        <f>ROUND(G1152 * (1 + 31.29 / 100), 2)</f>
        <v>92.34</v>
      </c>
      <c r="I1152" s="22">
        <f>ROUND(F1152 * H1152, 2)</f>
        <v>176.37</v>
      </c>
      <c r="J1152" s="23">
        <f t="shared" si="145"/>
        <v>1.74821053266025E-6</v>
      </c>
    </row>
    <row r="1153" spans="1:10" ht="39" customHeight="1" x14ac:dyDescent="0.2">
      <c r="A1153" s="16" t="s">
        <v>1998</v>
      </c>
      <c r="B1153" s="17" t="s">
        <v>1943</v>
      </c>
      <c r="C1153" s="18" t="s">
        <v>30</v>
      </c>
      <c r="D1153" s="19" t="s">
        <v>1944</v>
      </c>
      <c r="E1153" s="20" t="s">
        <v>224</v>
      </c>
      <c r="F1153" s="21">
        <v>21.26</v>
      </c>
      <c r="G1153" s="22">
        <v>18.97</v>
      </c>
      <c r="H1153" s="22">
        <f>ROUND(G1153 * (1 + 31.29 / 100), 2)</f>
        <v>24.91</v>
      </c>
      <c r="I1153" s="22">
        <f>ROUND(F1153 * H1153, 2)</f>
        <v>529.59</v>
      </c>
      <c r="J1153" s="23">
        <f t="shared" si="145"/>
        <v>5.2493894426010195E-6</v>
      </c>
    </row>
    <row r="1154" spans="1:10" ht="26.1" customHeight="1" x14ac:dyDescent="0.2">
      <c r="A1154" s="16" t="s">
        <v>1999</v>
      </c>
      <c r="B1154" s="17" t="s">
        <v>323</v>
      </c>
      <c r="C1154" s="18" t="s">
        <v>30</v>
      </c>
      <c r="D1154" s="19" t="s">
        <v>324</v>
      </c>
      <c r="E1154" s="20" t="s">
        <v>2822</v>
      </c>
      <c r="F1154" s="21">
        <v>1.89</v>
      </c>
      <c r="G1154" s="22">
        <v>18.27</v>
      </c>
      <c r="H1154" s="22">
        <f>ROUND(G1154 * (1 + 31.29 / 100), 2)</f>
        <v>23.99</v>
      </c>
      <c r="I1154" s="22">
        <f>ROUND(F1154 * H1154, 2)</f>
        <v>45.34</v>
      </c>
      <c r="J1154" s="23">
        <f t="shared" si="145"/>
        <v>4.4941807308961694E-7</v>
      </c>
    </row>
    <row r="1155" spans="1:10" ht="39" customHeight="1" x14ac:dyDescent="0.2">
      <c r="A1155" s="16" t="s">
        <v>2000</v>
      </c>
      <c r="B1155" s="17" t="s">
        <v>1943</v>
      </c>
      <c r="C1155" s="18" t="s">
        <v>30</v>
      </c>
      <c r="D1155" s="19" t="s">
        <v>1944</v>
      </c>
      <c r="E1155" s="20" t="s">
        <v>224</v>
      </c>
      <c r="F1155" s="21">
        <v>163.4</v>
      </c>
      <c r="G1155" s="22">
        <v>18.97</v>
      </c>
      <c r="H1155" s="22">
        <f>ROUND(G1155 * (1 + 31.29 / 100), 2)</f>
        <v>24.91</v>
      </c>
      <c r="I1155" s="22">
        <f>ROUND(F1155 * H1155, 2)</f>
        <v>4070.29</v>
      </c>
      <c r="J1155" s="23">
        <f t="shared" si="145"/>
        <v>4.034543204049265E-5</v>
      </c>
    </row>
    <row r="1156" spans="1:10" ht="24" customHeight="1" x14ac:dyDescent="0.2">
      <c r="A1156" s="31" t="s">
        <v>2001</v>
      </c>
      <c r="B1156" s="32"/>
      <c r="C1156" s="32"/>
      <c r="D1156" s="33" t="s">
        <v>3098</v>
      </c>
      <c r="E1156" s="32" t="s">
        <v>2816</v>
      </c>
      <c r="F1156" s="34"/>
      <c r="G1156" s="35"/>
      <c r="H1156" s="35"/>
      <c r="I1156" s="36"/>
      <c r="J1156" s="37"/>
    </row>
    <row r="1157" spans="1:10" ht="26.1" customHeight="1" x14ac:dyDescent="0.2">
      <c r="A1157" s="16" t="s">
        <v>2002</v>
      </c>
      <c r="B1157" s="17" t="s">
        <v>318</v>
      </c>
      <c r="C1157" s="18" t="s">
        <v>30</v>
      </c>
      <c r="D1157" s="19" t="s">
        <v>319</v>
      </c>
      <c r="E1157" s="20" t="s">
        <v>2822</v>
      </c>
      <c r="F1157" s="21">
        <v>2.23</v>
      </c>
      <c r="G1157" s="22">
        <v>70.33</v>
      </c>
      <c r="H1157" s="22">
        <f>ROUND(G1157 * (1 + 31.29 / 100), 2)</f>
        <v>92.34</v>
      </c>
      <c r="I1157" s="22">
        <f>ROUND(F1157 * H1157, 2)</f>
        <v>205.92</v>
      </c>
      <c r="J1157" s="23">
        <f t="shared" ref="J1157:J1220" si="150">I1157 / 100886018.42</f>
        <v>2.041115342095587E-6</v>
      </c>
    </row>
    <row r="1158" spans="1:10" ht="39" customHeight="1" x14ac:dyDescent="0.2">
      <c r="A1158" s="16" t="s">
        <v>2003</v>
      </c>
      <c r="B1158" s="17" t="s">
        <v>1950</v>
      </c>
      <c r="C1158" s="18" t="s">
        <v>30</v>
      </c>
      <c r="D1158" s="19" t="s">
        <v>1951</v>
      </c>
      <c r="E1158" s="20" t="s">
        <v>224</v>
      </c>
      <c r="F1158" s="21">
        <v>24.82</v>
      </c>
      <c r="G1158" s="22">
        <v>24.06</v>
      </c>
      <c r="H1158" s="22">
        <f>ROUND(G1158 * (1 + 31.29 / 100), 2)</f>
        <v>31.59</v>
      </c>
      <c r="I1158" s="22">
        <f>ROUND(F1158 * H1158, 2)</f>
        <v>784.06</v>
      </c>
      <c r="J1158" s="23">
        <f t="shared" si="150"/>
        <v>7.7717409436842752E-6</v>
      </c>
    </row>
    <row r="1159" spans="1:10" ht="26.1" customHeight="1" x14ac:dyDescent="0.2">
      <c r="A1159" s="16" t="s">
        <v>2004</v>
      </c>
      <c r="B1159" s="17" t="s">
        <v>323</v>
      </c>
      <c r="C1159" s="18" t="s">
        <v>30</v>
      </c>
      <c r="D1159" s="19" t="s">
        <v>324</v>
      </c>
      <c r="E1159" s="20" t="s">
        <v>2822</v>
      </c>
      <c r="F1159" s="21">
        <v>2.19</v>
      </c>
      <c r="G1159" s="22">
        <v>18.27</v>
      </c>
      <c r="H1159" s="22">
        <f>ROUND(G1159 * (1 + 31.29 / 100), 2)</f>
        <v>23.99</v>
      </c>
      <c r="I1159" s="22">
        <f>ROUND(F1159 * H1159, 2)</f>
        <v>52.54</v>
      </c>
      <c r="J1159" s="23">
        <f t="shared" si="150"/>
        <v>5.2078574239365846E-7</v>
      </c>
    </row>
    <row r="1160" spans="1:10" ht="39" customHeight="1" x14ac:dyDescent="0.2">
      <c r="A1160" s="16" t="s">
        <v>2005</v>
      </c>
      <c r="B1160" s="17" t="s">
        <v>1950</v>
      </c>
      <c r="C1160" s="18" t="s">
        <v>30</v>
      </c>
      <c r="D1160" s="19" t="s">
        <v>1951</v>
      </c>
      <c r="E1160" s="20" t="s">
        <v>224</v>
      </c>
      <c r="F1160" s="21">
        <v>70.77</v>
      </c>
      <c r="G1160" s="22">
        <v>24.06</v>
      </c>
      <c r="H1160" s="22">
        <f>ROUND(G1160 * (1 + 31.29 / 100), 2)</f>
        <v>31.59</v>
      </c>
      <c r="I1160" s="22">
        <f>ROUND(F1160 * H1160, 2)</f>
        <v>2235.62</v>
      </c>
      <c r="J1160" s="23">
        <f t="shared" si="150"/>
        <v>2.215985956243073E-5</v>
      </c>
    </row>
    <row r="1161" spans="1:10" ht="24" customHeight="1" x14ac:dyDescent="0.2">
      <c r="A1161" s="31" t="s">
        <v>2006</v>
      </c>
      <c r="B1161" s="32"/>
      <c r="C1161" s="32"/>
      <c r="D1161" s="33" t="s">
        <v>3104</v>
      </c>
      <c r="E1161" s="32" t="s">
        <v>2816</v>
      </c>
      <c r="F1161" s="34"/>
      <c r="G1161" s="35"/>
      <c r="H1161" s="35"/>
      <c r="I1161" s="36"/>
      <c r="J1161" s="37"/>
    </row>
    <row r="1162" spans="1:10" ht="26.1" customHeight="1" x14ac:dyDescent="0.2">
      <c r="A1162" s="16" t="s">
        <v>2007</v>
      </c>
      <c r="B1162" s="17" t="s">
        <v>318</v>
      </c>
      <c r="C1162" s="18" t="s">
        <v>30</v>
      </c>
      <c r="D1162" s="19" t="s">
        <v>319</v>
      </c>
      <c r="E1162" s="20" t="s">
        <v>2822</v>
      </c>
      <c r="F1162" s="21">
        <v>36.409999999999997</v>
      </c>
      <c r="G1162" s="22">
        <v>70.33</v>
      </c>
      <c r="H1162" s="22">
        <f>ROUND(G1162 * (1 + 31.29 / 100), 2)</f>
        <v>92.34</v>
      </c>
      <c r="I1162" s="22">
        <f>ROUND(F1162 * H1162, 2)</f>
        <v>3362.1</v>
      </c>
      <c r="J1162" s="23">
        <f t="shared" si="150"/>
        <v>3.3325727912099713E-5</v>
      </c>
    </row>
    <row r="1163" spans="1:10" ht="39" customHeight="1" x14ac:dyDescent="0.2">
      <c r="A1163" s="16" t="s">
        <v>2008</v>
      </c>
      <c r="B1163" s="17" t="s">
        <v>2009</v>
      </c>
      <c r="C1163" s="18" t="s">
        <v>30</v>
      </c>
      <c r="D1163" s="19" t="s">
        <v>2010</v>
      </c>
      <c r="E1163" s="20" t="s">
        <v>224</v>
      </c>
      <c r="F1163" s="21">
        <v>404.61</v>
      </c>
      <c r="G1163" s="22">
        <v>33.51</v>
      </c>
      <c r="H1163" s="22">
        <f>ROUND(G1163 * (1 + 31.29 / 100), 2)</f>
        <v>44</v>
      </c>
      <c r="I1163" s="22">
        <f>ROUND(F1163 * H1163, 2)</f>
        <v>17802.84</v>
      </c>
      <c r="J1163" s="23">
        <f t="shared" si="150"/>
        <v>1.7646488858232809E-4</v>
      </c>
    </row>
    <row r="1164" spans="1:10" ht="26.1" customHeight="1" x14ac:dyDescent="0.2">
      <c r="A1164" s="16" t="s">
        <v>2011</v>
      </c>
      <c r="B1164" s="17" t="s">
        <v>323</v>
      </c>
      <c r="C1164" s="18" t="s">
        <v>30</v>
      </c>
      <c r="D1164" s="19" t="s">
        <v>324</v>
      </c>
      <c r="E1164" s="20" t="s">
        <v>2822</v>
      </c>
      <c r="F1164" s="21">
        <v>33.24</v>
      </c>
      <c r="G1164" s="22">
        <v>18.27</v>
      </c>
      <c r="H1164" s="22">
        <f>ROUND(G1164 * (1 + 31.29 / 100), 2)</f>
        <v>23.99</v>
      </c>
      <c r="I1164" s="22">
        <f>ROUND(F1164 * H1164, 2)</f>
        <v>797.43</v>
      </c>
      <c r="J1164" s="23">
        <f t="shared" si="150"/>
        <v>7.9042667407113627E-6</v>
      </c>
    </row>
    <row r="1165" spans="1:10" ht="39" customHeight="1" x14ac:dyDescent="0.2">
      <c r="A1165" s="16" t="s">
        <v>2012</v>
      </c>
      <c r="B1165" s="17" t="s">
        <v>2009</v>
      </c>
      <c r="C1165" s="18" t="s">
        <v>30</v>
      </c>
      <c r="D1165" s="19" t="s">
        <v>2010</v>
      </c>
      <c r="E1165" s="20" t="s">
        <v>224</v>
      </c>
      <c r="F1165" s="21">
        <v>467.12</v>
      </c>
      <c r="G1165" s="22">
        <v>33.51</v>
      </c>
      <c r="H1165" s="22">
        <f>ROUND(G1165 * (1 + 31.29 / 100), 2)</f>
        <v>44</v>
      </c>
      <c r="I1165" s="22">
        <f>ROUND(F1165 * H1165, 2)</f>
        <v>20553.28</v>
      </c>
      <c r="J1165" s="23">
        <f t="shared" si="150"/>
        <v>2.0372773474352363E-4</v>
      </c>
    </row>
    <row r="1166" spans="1:10" ht="24" customHeight="1" x14ac:dyDescent="0.2">
      <c r="A1166" s="31" t="s">
        <v>2013</v>
      </c>
      <c r="B1166" s="32"/>
      <c r="C1166" s="32"/>
      <c r="D1166" s="33" t="s">
        <v>3105</v>
      </c>
      <c r="E1166" s="32" t="s">
        <v>2816</v>
      </c>
      <c r="F1166" s="34"/>
      <c r="G1166" s="35"/>
      <c r="H1166" s="35"/>
      <c r="I1166" s="36"/>
      <c r="J1166" s="37"/>
    </row>
    <row r="1167" spans="1:10" ht="26.1" customHeight="1" x14ac:dyDescent="0.2">
      <c r="A1167" s="16" t="s">
        <v>2014</v>
      </c>
      <c r="B1167" s="17" t="s">
        <v>318</v>
      </c>
      <c r="C1167" s="18" t="s">
        <v>30</v>
      </c>
      <c r="D1167" s="19" t="s">
        <v>319</v>
      </c>
      <c r="E1167" s="20" t="s">
        <v>2822</v>
      </c>
      <c r="F1167" s="21">
        <v>2.39</v>
      </c>
      <c r="G1167" s="22">
        <v>70.33</v>
      </c>
      <c r="H1167" s="22">
        <f>ROUND(G1167 * (1 + 31.29 / 100), 2)</f>
        <v>92.34</v>
      </c>
      <c r="I1167" s="22">
        <f>ROUND(F1167 * H1167, 2)</f>
        <v>220.69</v>
      </c>
      <c r="J1167" s="23">
        <f t="shared" si="150"/>
        <v>2.1875181859317943E-6</v>
      </c>
    </row>
    <row r="1168" spans="1:10" ht="39" customHeight="1" x14ac:dyDescent="0.2">
      <c r="A1168" s="16" t="s">
        <v>2015</v>
      </c>
      <c r="B1168" s="17" t="s">
        <v>2016</v>
      </c>
      <c r="C1168" s="18" t="s">
        <v>30</v>
      </c>
      <c r="D1168" s="19" t="s">
        <v>2017</v>
      </c>
      <c r="E1168" s="20" t="s">
        <v>224</v>
      </c>
      <c r="F1168" s="21">
        <v>26.54</v>
      </c>
      <c r="G1168" s="22">
        <v>50.4</v>
      </c>
      <c r="H1168" s="22">
        <f>ROUND(G1168 * (1 + 31.29 / 100), 2)</f>
        <v>66.17</v>
      </c>
      <c r="I1168" s="22">
        <f>ROUND(F1168 * H1168, 2)</f>
        <v>1756.15</v>
      </c>
      <c r="J1168" s="23">
        <f t="shared" si="150"/>
        <v>1.7407268395596182E-5</v>
      </c>
    </row>
    <row r="1169" spans="1:10" ht="26.1" customHeight="1" x14ac:dyDescent="0.2">
      <c r="A1169" s="16" t="s">
        <v>2018</v>
      </c>
      <c r="B1169" s="17" t="s">
        <v>323</v>
      </c>
      <c r="C1169" s="18" t="s">
        <v>30</v>
      </c>
      <c r="D1169" s="19" t="s">
        <v>324</v>
      </c>
      <c r="E1169" s="20" t="s">
        <v>2822</v>
      </c>
      <c r="F1169" s="21">
        <v>1.92</v>
      </c>
      <c r="G1169" s="22">
        <v>18.27</v>
      </c>
      <c r="H1169" s="22">
        <f>ROUND(G1169 * (1 + 31.29 / 100), 2)</f>
        <v>23.99</v>
      </c>
      <c r="I1169" s="22">
        <f>ROUND(F1169 * H1169, 2)</f>
        <v>46.06</v>
      </c>
      <c r="J1169" s="23">
        <f t="shared" si="150"/>
        <v>4.5655484002002108E-7</v>
      </c>
    </row>
    <row r="1170" spans="1:10" ht="24" customHeight="1" x14ac:dyDescent="0.2">
      <c r="A1170" s="31" t="s">
        <v>2019</v>
      </c>
      <c r="B1170" s="32"/>
      <c r="C1170" s="32"/>
      <c r="D1170" s="33" t="s">
        <v>3063</v>
      </c>
      <c r="E1170" s="32" t="s">
        <v>2816</v>
      </c>
      <c r="F1170" s="34"/>
      <c r="G1170" s="35"/>
      <c r="H1170" s="35"/>
      <c r="I1170" s="36"/>
      <c r="J1170" s="37"/>
    </row>
    <row r="1171" spans="1:10" ht="51.95" customHeight="1" x14ac:dyDescent="0.2">
      <c r="A1171" s="16" t="s">
        <v>2020</v>
      </c>
      <c r="B1171" s="17" t="s">
        <v>1955</v>
      </c>
      <c r="C1171" s="18" t="s">
        <v>30</v>
      </c>
      <c r="D1171" s="19" t="s">
        <v>1956</v>
      </c>
      <c r="E1171" s="20" t="s">
        <v>43</v>
      </c>
      <c r="F1171" s="21">
        <v>1</v>
      </c>
      <c r="G1171" s="22">
        <v>9.93</v>
      </c>
      <c r="H1171" s="22">
        <f t="shared" ref="H1171:H1191" si="151">ROUND(G1171 * (1 + 31.29 / 100), 2)</f>
        <v>13.04</v>
      </c>
      <c r="I1171" s="22">
        <f t="shared" ref="I1171:I1191" si="152">ROUND(F1171 * H1171, 2)</f>
        <v>13.04</v>
      </c>
      <c r="J1171" s="23">
        <f t="shared" si="150"/>
        <v>1.2925477885065294E-7</v>
      </c>
    </row>
    <row r="1172" spans="1:10" ht="24" customHeight="1" x14ac:dyDescent="0.2">
      <c r="A1172" s="16" t="s">
        <v>2021</v>
      </c>
      <c r="B1172" s="17" t="s">
        <v>2022</v>
      </c>
      <c r="C1172" s="18" t="s">
        <v>22</v>
      </c>
      <c r="D1172" s="19" t="s">
        <v>3106</v>
      </c>
      <c r="E1172" s="20" t="s">
        <v>43</v>
      </c>
      <c r="F1172" s="21">
        <v>33</v>
      </c>
      <c r="G1172" s="22">
        <v>16.89</v>
      </c>
      <c r="H1172" s="22">
        <f t="shared" si="151"/>
        <v>22.17</v>
      </c>
      <c r="I1172" s="22">
        <f t="shared" si="152"/>
        <v>731.61</v>
      </c>
      <c r="J1172" s="23">
        <f t="shared" si="150"/>
        <v>7.2518472971569176E-6</v>
      </c>
    </row>
    <row r="1173" spans="1:10" ht="26.1" customHeight="1" x14ac:dyDescent="0.2">
      <c r="A1173" s="16" t="s">
        <v>2023</v>
      </c>
      <c r="B1173" s="17" t="s">
        <v>1960</v>
      </c>
      <c r="C1173" s="18" t="s">
        <v>27</v>
      </c>
      <c r="D1173" s="19" t="s">
        <v>3100</v>
      </c>
      <c r="E1173" s="20" t="s">
        <v>43</v>
      </c>
      <c r="F1173" s="21">
        <v>24</v>
      </c>
      <c r="G1173" s="22">
        <v>14.12</v>
      </c>
      <c r="H1173" s="22">
        <f t="shared" si="151"/>
        <v>18.54</v>
      </c>
      <c r="I1173" s="22">
        <f t="shared" si="152"/>
        <v>444.96</v>
      </c>
      <c r="J1173" s="23">
        <f t="shared" si="150"/>
        <v>4.410521962989765E-6</v>
      </c>
    </row>
    <row r="1174" spans="1:10" ht="26.1" customHeight="1" x14ac:dyDescent="0.2">
      <c r="A1174" s="16" t="s">
        <v>2024</v>
      </c>
      <c r="B1174" s="17" t="s">
        <v>2025</v>
      </c>
      <c r="C1174" s="18" t="s">
        <v>27</v>
      </c>
      <c r="D1174" s="19" t="s">
        <v>3107</v>
      </c>
      <c r="E1174" s="20" t="s">
        <v>43</v>
      </c>
      <c r="F1174" s="21">
        <v>89</v>
      </c>
      <c r="G1174" s="22">
        <v>55.77</v>
      </c>
      <c r="H1174" s="22">
        <f t="shared" si="151"/>
        <v>73.22</v>
      </c>
      <c r="I1174" s="22">
        <f t="shared" si="152"/>
        <v>6516.58</v>
      </c>
      <c r="J1174" s="23">
        <f t="shared" si="150"/>
        <v>6.4593489782407051E-5</v>
      </c>
    </row>
    <row r="1175" spans="1:10" ht="39" customHeight="1" x14ac:dyDescent="0.2">
      <c r="A1175" s="16" t="s">
        <v>2026</v>
      </c>
      <c r="B1175" s="17" t="s">
        <v>2027</v>
      </c>
      <c r="C1175" s="18" t="s">
        <v>30</v>
      </c>
      <c r="D1175" s="19" t="s">
        <v>2028</v>
      </c>
      <c r="E1175" s="20" t="s">
        <v>43</v>
      </c>
      <c r="F1175" s="21">
        <v>1</v>
      </c>
      <c r="G1175" s="22">
        <v>132.75</v>
      </c>
      <c r="H1175" s="22">
        <f t="shared" si="151"/>
        <v>174.29</v>
      </c>
      <c r="I1175" s="22">
        <f t="shared" si="152"/>
        <v>174.29</v>
      </c>
      <c r="J1175" s="23">
        <f t="shared" si="150"/>
        <v>1.7275932059724156E-6</v>
      </c>
    </row>
    <row r="1176" spans="1:10" ht="51.95" customHeight="1" x14ac:dyDescent="0.2">
      <c r="A1176" s="16" t="s">
        <v>2029</v>
      </c>
      <c r="B1176" s="17" t="s">
        <v>1962</v>
      </c>
      <c r="C1176" s="18" t="s">
        <v>30</v>
      </c>
      <c r="D1176" s="19" t="s">
        <v>1963</v>
      </c>
      <c r="E1176" s="20" t="s">
        <v>43</v>
      </c>
      <c r="F1176" s="21">
        <v>150</v>
      </c>
      <c r="G1176" s="22">
        <v>11.41</v>
      </c>
      <c r="H1176" s="22">
        <f t="shared" si="151"/>
        <v>14.98</v>
      </c>
      <c r="I1176" s="22">
        <f t="shared" si="152"/>
        <v>2247</v>
      </c>
      <c r="J1176" s="23">
        <f t="shared" si="150"/>
        <v>2.2272660128636286E-5</v>
      </c>
    </row>
    <row r="1177" spans="1:10" ht="51.95" customHeight="1" x14ac:dyDescent="0.2">
      <c r="A1177" s="16" t="s">
        <v>2030</v>
      </c>
      <c r="B1177" s="17" t="s">
        <v>1892</v>
      </c>
      <c r="C1177" s="18" t="s">
        <v>30</v>
      </c>
      <c r="D1177" s="19" t="s">
        <v>1893</v>
      </c>
      <c r="E1177" s="20" t="s">
        <v>43</v>
      </c>
      <c r="F1177" s="21">
        <v>71</v>
      </c>
      <c r="G1177" s="22">
        <v>39.19</v>
      </c>
      <c r="H1177" s="22">
        <f t="shared" si="151"/>
        <v>51.45</v>
      </c>
      <c r="I1177" s="22">
        <f t="shared" si="152"/>
        <v>3652.95</v>
      </c>
      <c r="J1177" s="23">
        <f t="shared" si="150"/>
        <v>3.6208684386694224E-5</v>
      </c>
    </row>
    <row r="1178" spans="1:10" ht="51.95" customHeight="1" x14ac:dyDescent="0.2">
      <c r="A1178" s="16" t="s">
        <v>2031</v>
      </c>
      <c r="B1178" s="17" t="s">
        <v>1968</v>
      </c>
      <c r="C1178" s="18" t="s">
        <v>30</v>
      </c>
      <c r="D1178" s="19" t="s">
        <v>1969</v>
      </c>
      <c r="E1178" s="20" t="s">
        <v>43</v>
      </c>
      <c r="F1178" s="21">
        <v>4</v>
      </c>
      <c r="G1178" s="22">
        <v>9</v>
      </c>
      <c r="H1178" s="22">
        <f t="shared" si="151"/>
        <v>11.82</v>
      </c>
      <c r="I1178" s="22">
        <f t="shared" si="152"/>
        <v>47.28</v>
      </c>
      <c r="J1178" s="23">
        <f t="shared" si="150"/>
        <v>4.6864769509653921E-7</v>
      </c>
    </row>
    <row r="1179" spans="1:10" ht="51.95" customHeight="1" x14ac:dyDescent="0.2">
      <c r="A1179" s="16" t="s">
        <v>2032</v>
      </c>
      <c r="B1179" s="17" t="s">
        <v>2033</v>
      </c>
      <c r="C1179" s="18" t="s">
        <v>30</v>
      </c>
      <c r="D1179" s="19" t="s">
        <v>2034</v>
      </c>
      <c r="E1179" s="20" t="s">
        <v>43</v>
      </c>
      <c r="F1179" s="21">
        <v>9</v>
      </c>
      <c r="G1179" s="22">
        <v>14.7</v>
      </c>
      <c r="H1179" s="22">
        <f t="shared" si="151"/>
        <v>19.3</v>
      </c>
      <c r="I1179" s="22">
        <f t="shared" si="152"/>
        <v>173.7</v>
      </c>
      <c r="J1179" s="23">
        <f t="shared" si="150"/>
        <v>1.7217450219600012E-6</v>
      </c>
    </row>
    <row r="1180" spans="1:10" ht="51.95" customHeight="1" x14ac:dyDescent="0.2">
      <c r="A1180" s="16" t="s">
        <v>2035</v>
      </c>
      <c r="B1180" s="17" t="s">
        <v>2036</v>
      </c>
      <c r="C1180" s="18" t="s">
        <v>30</v>
      </c>
      <c r="D1180" s="19" t="s">
        <v>2037</v>
      </c>
      <c r="E1180" s="20" t="s">
        <v>43</v>
      </c>
      <c r="F1180" s="21">
        <v>26</v>
      </c>
      <c r="G1180" s="22">
        <v>26.5</v>
      </c>
      <c r="H1180" s="22">
        <f t="shared" si="151"/>
        <v>34.79</v>
      </c>
      <c r="I1180" s="22">
        <f t="shared" si="152"/>
        <v>904.54</v>
      </c>
      <c r="J1180" s="23">
        <f t="shared" si="150"/>
        <v>8.9659599433719028E-6</v>
      </c>
    </row>
    <row r="1181" spans="1:10" ht="51.95" customHeight="1" x14ac:dyDescent="0.2">
      <c r="A1181" s="16" t="s">
        <v>2038</v>
      </c>
      <c r="B1181" s="17" t="s">
        <v>1971</v>
      </c>
      <c r="C1181" s="18" t="s">
        <v>30</v>
      </c>
      <c r="D1181" s="19" t="s">
        <v>1972</v>
      </c>
      <c r="E1181" s="20" t="s">
        <v>43</v>
      </c>
      <c r="F1181" s="21">
        <v>1</v>
      </c>
      <c r="G1181" s="22">
        <v>8.8000000000000007</v>
      </c>
      <c r="H1181" s="22">
        <f t="shared" si="151"/>
        <v>11.55</v>
      </c>
      <c r="I1181" s="22">
        <f t="shared" si="152"/>
        <v>11.55</v>
      </c>
      <c r="J1181" s="23">
        <f t="shared" si="150"/>
        <v>1.1448563617523325E-7</v>
      </c>
    </row>
    <row r="1182" spans="1:10" ht="51.95" customHeight="1" x14ac:dyDescent="0.2">
      <c r="A1182" s="16" t="s">
        <v>2039</v>
      </c>
      <c r="B1182" s="17" t="s">
        <v>1974</v>
      </c>
      <c r="C1182" s="18" t="s">
        <v>30</v>
      </c>
      <c r="D1182" s="19" t="s">
        <v>1975</v>
      </c>
      <c r="E1182" s="20" t="s">
        <v>43</v>
      </c>
      <c r="F1182" s="21">
        <v>12</v>
      </c>
      <c r="G1182" s="22">
        <v>14.05</v>
      </c>
      <c r="H1182" s="22">
        <f t="shared" si="151"/>
        <v>18.45</v>
      </c>
      <c r="I1182" s="22">
        <f t="shared" si="152"/>
        <v>221.4</v>
      </c>
      <c r="J1182" s="23">
        <f t="shared" si="150"/>
        <v>2.1945558310992762E-6</v>
      </c>
    </row>
    <row r="1183" spans="1:10" ht="51.95" customHeight="1" x14ac:dyDescent="0.2">
      <c r="A1183" s="16" t="s">
        <v>2040</v>
      </c>
      <c r="B1183" s="17" t="s">
        <v>2041</v>
      </c>
      <c r="C1183" s="18" t="s">
        <v>30</v>
      </c>
      <c r="D1183" s="19" t="s">
        <v>2042</v>
      </c>
      <c r="E1183" s="20" t="s">
        <v>43</v>
      </c>
      <c r="F1183" s="21">
        <v>13</v>
      </c>
      <c r="G1183" s="22">
        <v>25.76</v>
      </c>
      <c r="H1183" s="22">
        <f t="shared" si="151"/>
        <v>33.82</v>
      </c>
      <c r="I1183" s="22">
        <f t="shared" si="152"/>
        <v>439.66</v>
      </c>
      <c r="J1183" s="23">
        <f t="shared" si="150"/>
        <v>4.3579874286409568E-6</v>
      </c>
    </row>
    <row r="1184" spans="1:10" ht="26.1" customHeight="1" x14ac:dyDescent="0.2">
      <c r="A1184" s="38" t="s">
        <v>2043</v>
      </c>
      <c r="B1184" s="39" t="s">
        <v>2044</v>
      </c>
      <c r="C1184" s="40" t="s">
        <v>30</v>
      </c>
      <c r="D1184" s="41" t="s">
        <v>2045</v>
      </c>
      <c r="E1184" s="42" t="s">
        <v>43</v>
      </c>
      <c r="F1184" s="43">
        <v>114</v>
      </c>
      <c r="G1184" s="44">
        <v>5.07</v>
      </c>
      <c r="H1184" s="44">
        <f t="shared" si="151"/>
        <v>6.66</v>
      </c>
      <c r="I1184" s="44">
        <f t="shared" si="152"/>
        <v>759.24</v>
      </c>
      <c r="J1184" s="45">
        <f t="shared" si="150"/>
        <v>7.5257207281111769E-6</v>
      </c>
    </row>
    <row r="1185" spans="1:10" ht="51.95" customHeight="1" x14ac:dyDescent="0.2">
      <c r="A1185" s="16" t="s">
        <v>2046</v>
      </c>
      <c r="B1185" s="17" t="s">
        <v>2047</v>
      </c>
      <c r="C1185" s="18" t="s">
        <v>30</v>
      </c>
      <c r="D1185" s="19" t="s">
        <v>2048</v>
      </c>
      <c r="E1185" s="20" t="s">
        <v>43</v>
      </c>
      <c r="F1185" s="21">
        <v>1</v>
      </c>
      <c r="G1185" s="22">
        <v>31.73</v>
      </c>
      <c r="H1185" s="22">
        <f t="shared" si="151"/>
        <v>41.66</v>
      </c>
      <c r="I1185" s="22">
        <f t="shared" si="152"/>
        <v>41.66</v>
      </c>
      <c r="J1185" s="23">
        <f t="shared" si="150"/>
        <v>4.1294126433421789E-7</v>
      </c>
    </row>
    <row r="1186" spans="1:10" ht="51.95" customHeight="1" x14ac:dyDescent="0.2">
      <c r="A1186" s="16" t="s">
        <v>2049</v>
      </c>
      <c r="B1186" s="17" t="s">
        <v>1977</v>
      </c>
      <c r="C1186" s="18" t="s">
        <v>30</v>
      </c>
      <c r="D1186" s="19" t="s">
        <v>1978</v>
      </c>
      <c r="E1186" s="20" t="s">
        <v>43</v>
      </c>
      <c r="F1186" s="21">
        <v>4</v>
      </c>
      <c r="G1186" s="22">
        <v>12.83</v>
      </c>
      <c r="H1186" s="22">
        <f t="shared" si="151"/>
        <v>16.84</v>
      </c>
      <c r="I1186" s="22">
        <f t="shared" si="152"/>
        <v>67.36</v>
      </c>
      <c r="J1186" s="23">
        <f t="shared" si="150"/>
        <v>6.676841950444772E-7</v>
      </c>
    </row>
    <row r="1187" spans="1:10" ht="51.95" customHeight="1" x14ac:dyDescent="0.2">
      <c r="A1187" s="16" t="s">
        <v>2050</v>
      </c>
      <c r="B1187" s="17" t="s">
        <v>2051</v>
      </c>
      <c r="C1187" s="18" t="s">
        <v>30</v>
      </c>
      <c r="D1187" s="19" t="s">
        <v>2052</v>
      </c>
      <c r="E1187" s="20" t="s">
        <v>43</v>
      </c>
      <c r="F1187" s="21">
        <v>1</v>
      </c>
      <c r="G1187" s="22">
        <v>24.79</v>
      </c>
      <c r="H1187" s="22">
        <f t="shared" si="151"/>
        <v>32.549999999999997</v>
      </c>
      <c r="I1187" s="22">
        <f t="shared" si="152"/>
        <v>32.549999999999997</v>
      </c>
      <c r="J1187" s="23">
        <f t="shared" si="150"/>
        <v>3.2264133831202096E-7</v>
      </c>
    </row>
    <row r="1188" spans="1:10" ht="26.1" customHeight="1" x14ac:dyDescent="0.2">
      <c r="A1188" s="16" t="s">
        <v>2053</v>
      </c>
      <c r="B1188" s="17" t="s">
        <v>1980</v>
      </c>
      <c r="C1188" s="18" t="s">
        <v>27</v>
      </c>
      <c r="D1188" s="19" t="s">
        <v>3101</v>
      </c>
      <c r="E1188" s="20" t="s">
        <v>43</v>
      </c>
      <c r="F1188" s="21">
        <v>61</v>
      </c>
      <c r="G1188" s="22">
        <v>43.87</v>
      </c>
      <c r="H1188" s="22">
        <f t="shared" si="151"/>
        <v>57.6</v>
      </c>
      <c r="I1188" s="22">
        <f t="shared" si="152"/>
        <v>3513.6</v>
      </c>
      <c r="J1188" s="23">
        <f t="shared" si="150"/>
        <v>3.4827422620372255E-5</v>
      </c>
    </row>
    <row r="1189" spans="1:10" ht="51.95" customHeight="1" x14ac:dyDescent="0.2">
      <c r="A1189" s="16" t="s">
        <v>2054</v>
      </c>
      <c r="B1189" s="17" t="s">
        <v>2055</v>
      </c>
      <c r="C1189" s="18" t="s">
        <v>30</v>
      </c>
      <c r="D1189" s="19" t="s">
        <v>2056</v>
      </c>
      <c r="E1189" s="20" t="s">
        <v>43</v>
      </c>
      <c r="F1189" s="21">
        <v>56</v>
      </c>
      <c r="G1189" s="22">
        <v>47.6</v>
      </c>
      <c r="H1189" s="22">
        <f t="shared" si="151"/>
        <v>62.49</v>
      </c>
      <c r="I1189" s="22">
        <f t="shared" si="152"/>
        <v>3499.44</v>
      </c>
      <c r="J1189" s="23">
        <f t="shared" si="150"/>
        <v>3.4687066204074309E-5</v>
      </c>
    </row>
    <row r="1190" spans="1:10" ht="51.95" customHeight="1" x14ac:dyDescent="0.2">
      <c r="A1190" s="16" t="s">
        <v>2057</v>
      </c>
      <c r="B1190" s="17" t="s">
        <v>2058</v>
      </c>
      <c r="C1190" s="18" t="s">
        <v>30</v>
      </c>
      <c r="D1190" s="19" t="s">
        <v>2059</v>
      </c>
      <c r="E1190" s="20" t="s">
        <v>43</v>
      </c>
      <c r="F1190" s="21">
        <v>45</v>
      </c>
      <c r="G1190" s="22">
        <v>37.94</v>
      </c>
      <c r="H1190" s="22">
        <f t="shared" si="151"/>
        <v>49.81</v>
      </c>
      <c r="I1190" s="22">
        <f t="shared" si="152"/>
        <v>2241.4499999999998</v>
      </c>
      <c r="J1190" s="23">
        <f t="shared" si="150"/>
        <v>2.2217647550214419E-5</v>
      </c>
    </row>
    <row r="1191" spans="1:10" ht="39" customHeight="1" x14ac:dyDescent="0.2">
      <c r="A1191" s="16" t="s">
        <v>2060</v>
      </c>
      <c r="B1191" s="17" t="s">
        <v>2061</v>
      </c>
      <c r="C1191" s="18" t="s">
        <v>30</v>
      </c>
      <c r="D1191" s="19" t="s">
        <v>2062</v>
      </c>
      <c r="E1191" s="20" t="s">
        <v>43</v>
      </c>
      <c r="F1191" s="21">
        <v>51</v>
      </c>
      <c r="G1191" s="22">
        <v>45.36</v>
      </c>
      <c r="H1191" s="22">
        <f t="shared" si="151"/>
        <v>59.55</v>
      </c>
      <c r="I1191" s="22">
        <f t="shared" si="152"/>
        <v>3037.05</v>
      </c>
      <c r="J1191" s="23">
        <f t="shared" si="150"/>
        <v>3.0103775008311009E-5</v>
      </c>
    </row>
    <row r="1192" spans="1:10" ht="24" customHeight="1" x14ac:dyDescent="0.2">
      <c r="A1192" s="31" t="s">
        <v>2063</v>
      </c>
      <c r="B1192" s="32"/>
      <c r="C1192" s="32"/>
      <c r="D1192" s="33" t="s">
        <v>3094</v>
      </c>
      <c r="E1192" s="32" t="s">
        <v>2816</v>
      </c>
      <c r="F1192" s="34"/>
      <c r="G1192" s="35"/>
      <c r="H1192" s="35"/>
      <c r="I1192" s="36"/>
      <c r="J1192" s="37"/>
    </row>
    <row r="1193" spans="1:10" ht="65.099999999999994" customHeight="1" x14ac:dyDescent="0.2">
      <c r="A1193" s="16" t="s">
        <v>2064</v>
      </c>
      <c r="B1193" s="17" t="s">
        <v>2065</v>
      </c>
      <c r="C1193" s="18" t="s">
        <v>27</v>
      </c>
      <c r="D1193" s="19" t="s">
        <v>3108</v>
      </c>
      <c r="E1193" s="20" t="s">
        <v>43</v>
      </c>
      <c r="F1193" s="21">
        <v>1</v>
      </c>
      <c r="G1193" s="22">
        <v>1425.02</v>
      </c>
      <c r="H1193" s="22">
        <f t="shared" ref="H1193:H1199" si="153">ROUND(G1193 * (1 + 31.29 / 100), 2)</f>
        <v>1870.91</v>
      </c>
      <c r="I1193" s="22">
        <f t="shared" ref="I1193:I1199" si="154">ROUND(F1193 * H1193, 2)</f>
        <v>1870.91</v>
      </c>
      <c r="J1193" s="23">
        <f t="shared" si="150"/>
        <v>1.8544789746892263E-5</v>
      </c>
    </row>
    <row r="1194" spans="1:10" ht="39" customHeight="1" x14ac:dyDescent="0.2">
      <c r="A1194" s="16" t="s">
        <v>2066</v>
      </c>
      <c r="B1194" s="17" t="s">
        <v>2067</v>
      </c>
      <c r="C1194" s="18" t="s">
        <v>30</v>
      </c>
      <c r="D1194" s="19" t="s">
        <v>2068</v>
      </c>
      <c r="E1194" s="20" t="s">
        <v>43</v>
      </c>
      <c r="F1194" s="21">
        <v>9</v>
      </c>
      <c r="G1194" s="22">
        <v>321.37</v>
      </c>
      <c r="H1194" s="22">
        <f t="shared" si="153"/>
        <v>421.93</v>
      </c>
      <c r="I1194" s="22">
        <f t="shared" si="154"/>
        <v>3797.37</v>
      </c>
      <c r="J1194" s="23">
        <f t="shared" si="150"/>
        <v>3.7640200886817793E-5</v>
      </c>
    </row>
    <row r="1195" spans="1:10" ht="26.1" customHeight="1" x14ac:dyDescent="0.2">
      <c r="A1195" s="16" t="s">
        <v>2069</v>
      </c>
      <c r="B1195" s="17" t="s">
        <v>2070</v>
      </c>
      <c r="C1195" s="18" t="s">
        <v>27</v>
      </c>
      <c r="D1195" s="19" t="s">
        <v>3109</v>
      </c>
      <c r="E1195" s="20" t="s">
        <v>43</v>
      </c>
      <c r="F1195" s="21">
        <v>8</v>
      </c>
      <c r="G1195" s="22">
        <v>34.96</v>
      </c>
      <c r="H1195" s="22">
        <f t="shared" si="153"/>
        <v>45.9</v>
      </c>
      <c r="I1195" s="22">
        <f t="shared" si="154"/>
        <v>367.2</v>
      </c>
      <c r="J1195" s="23">
        <f t="shared" si="150"/>
        <v>3.6397511345061169E-6</v>
      </c>
    </row>
    <row r="1196" spans="1:10" ht="51.95" customHeight="1" x14ac:dyDescent="0.2">
      <c r="A1196" s="16" t="s">
        <v>2071</v>
      </c>
      <c r="B1196" s="17" t="s">
        <v>2072</v>
      </c>
      <c r="C1196" s="18" t="s">
        <v>30</v>
      </c>
      <c r="D1196" s="19" t="s">
        <v>2073</v>
      </c>
      <c r="E1196" s="20" t="s">
        <v>43</v>
      </c>
      <c r="F1196" s="21">
        <v>92</v>
      </c>
      <c r="G1196" s="22">
        <v>66.53</v>
      </c>
      <c r="H1196" s="22">
        <f t="shared" si="153"/>
        <v>87.35</v>
      </c>
      <c r="I1196" s="22">
        <f t="shared" si="154"/>
        <v>8036.2</v>
      </c>
      <c r="J1196" s="23">
        <f t="shared" si="150"/>
        <v>7.9656231119602553E-5</v>
      </c>
    </row>
    <row r="1197" spans="1:10" ht="39" customHeight="1" x14ac:dyDescent="0.2">
      <c r="A1197" s="16" t="s">
        <v>2074</v>
      </c>
      <c r="B1197" s="17" t="s">
        <v>2075</v>
      </c>
      <c r="C1197" s="18" t="s">
        <v>30</v>
      </c>
      <c r="D1197" s="19" t="s">
        <v>2076</v>
      </c>
      <c r="E1197" s="20" t="s">
        <v>43</v>
      </c>
      <c r="F1197" s="21">
        <v>35</v>
      </c>
      <c r="G1197" s="22">
        <v>17.73</v>
      </c>
      <c r="H1197" s="22">
        <f t="shared" si="153"/>
        <v>23.28</v>
      </c>
      <c r="I1197" s="22">
        <f t="shared" si="154"/>
        <v>814.8</v>
      </c>
      <c r="J1197" s="23">
        <f t="shared" si="150"/>
        <v>8.0764412429073635E-6</v>
      </c>
    </row>
    <row r="1198" spans="1:10" ht="26.1" customHeight="1" x14ac:dyDescent="0.2">
      <c r="A1198" s="38" t="s">
        <v>2077</v>
      </c>
      <c r="B1198" s="39" t="s">
        <v>2078</v>
      </c>
      <c r="C1198" s="40" t="s">
        <v>30</v>
      </c>
      <c r="D1198" s="41" t="s">
        <v>2079</v>
      </c>
      <c r="E1198" s="42" t="s">
        <v>43</v>
      </c>
      <c r="F1198" s="43">
        <v>121</v>
      </c>
      <c r="G1198" s="44">
        <v>11.37</v>
      </c>
      <c r="H1198" s="44">
        <f t="shared" si="153"/>
        <v>14.93</v>
      </c>
      <c r="I1198" s="44">
        <f t="shared" si="154"/>
        <v>1806.53</v>
      </c>
      <c r="J1198" s="45">
        <f t="shared" si="150"/>
        <v>1.7906643837198624E-5</v>
      </c>
    </row>
    <row r="1199" spans="1:10" ht="39" customHeight="1" x14ac:dyDescent="0.2">
      <c r="A1199" s="16" t="s">
        <v>2080</v>
      </c>
      <c r="B1199" s="17" t="s">
        <v>2081</v>
      </c>
      <c r="C1199" s="18" t="s">
        <v>30</v>
      </c>
      <c r="D1199" s="19" t="s">
        <v>2082</v>
      </c>
      <c r="E1199" s="20" t="s">
        <v>43</v>
      </c>
      <c r="F1199" s="21">
        <v>120</v>
      </c>
      <c r="G1199" s="22">
        <v>8.93</v>
      </c>
      <c r="H1199" s="22">
        <f t="shared" si="153"/>
        <v>11.72</v>
      </c>
      <c r="I1199" s="22">
        <f t="shared" si="154"/>
        <v>1406.4</v>
      </c>
      <c r="J1199" s="23">
        <f t="shared" si="150"/>
        <v>1.3940484737389441E-5</v>
      </c>
    </row>
    <row r="1200" spans="1:10" ht="24" customHeight="1" x14ac:dyDescent="0.2">
      <c r="A1200" s="31" t="s">
        <v>2083</v>
      </c>
      <c r="B1200" s="32"/>
      <c r="C1200" s="32"/>
      <c r="D1200" s="33" t="s">
        <v>3110</v>
      </c>
      <c r="E1200" s="32" t="s">
        <v>2816</v>
      </c>
      <c r="F1200" s="34"/>
      <c r="G1200" s="35"/>
      <c r="H1200" s="35"/>
      <c r="I1200" s="36"/>
      <c r="J1200" s="37"/>
    </row>
    <row r="1201" spans="1:10" ht="24" customHeight="1" x14ac:dyDescent="0.2">
      <c r="A1201" s="31" t="s">
        <v>2084</v>
      </c>
      <c r="B1201" s="32"/>
      <c r="C1201" s="32"/>
      <c r="D1201" s="33" t="s">
        <v>3098</v>
      </c>
      <c r="E1201" s="32" t="s">
        <v>2816</v>
      </c>
      <c r="F1201" s="34"/>
      <c r="G1201" s="35"/>
      <c r="H1201" s="35"/>
      <c r="I1201" s="36"/>
      <c r="J1201" s="37"/>
    </row>
    <row r="1202" spans="1:10" ht="26.1" customHeight="1" x14ac:dyDescent="0.2">
      <c r="A1202" s="16" t="s">
        <v>2085</v>
      </c>
      <c r="B1202" s="17" t="s">
        <v>318</v>
      </c>
      <c r="C1202" s="18" t="s">
        <v>30</v>
      </c>
      <c r="D1202" s="19" t="s">
        <v>319</v>
      </c>
      <c r="E1202" s="20" t="s">
        <v>2822</v>
      </c>
      <c r="F1202" s="21">
        <v>0.56000000000000005</v>
      </c>
      <c r="G1202" s="22">
        <v>70.33</v>
      </c>
      <c r="H1202" s="22">
        <f>ROUND(G1202 * (1 + 31.29 / 100), 2)</f>
        <v>92.34</v>
      </c>
      <c r="I1202" s="22">
        <f>ROUND(F1202 * H1202, 2)</f>
        <v>51.71</v>
      </c>
      <c r="J1202" s="23">
        <f t="shared" si="150"/>
        <v>5.1255863607110922E-7</v>
      </c>
    </row>
    <row r="1203" spans="1:10" ht="39" customHeight="1" x14ac:dyDescent="0.2">
      <c r="A1203" s="16" t="s">
        <v>2086</v>
      </c>
      <c r="B1203" s="17" t="s">
        <v>1950</v>
      </c>
      <c r="C1203" s="18" t="s">
        <v>30</v>
      </c>
      <c r="D1203" s="19" t="s">
        <v>1951</v>
      </c>
      <c r="E1203" s="20" t="s">
        <v>224</v>
      </c>
      <c r="F1203" s="21">
        <v>6.2</v>
      </c>
      <c r="G1203" s="22">
        <v>24.06</v>
      </c>
      <c r="H1203" s="22">
        <f>ROUND(G1203 * (1 + 31.29 / 100), 2)</f>
        <v>31.59</v>
      </c>
      <c r="I1203" s="22">
        <f>ROUND(F1203 * H1203, 2)</f>
        <v>195.86</v>
      </c>
      <c r="J1203" s="23">
        <f t="shared" si="150"/>
        <v>1.9413988485957736E-6</v>
      </c>
    </row>
    <row r="1204" spans="1:10" ht="26.1" customHeight="1" x14ac:dyDescent="0.2">
      <c r="A1204" s="16" t="s">
        <v>2087</v>
      </c>
      <c r="B1204" s="17" t="s">
        <v>323</v>
      </c>
      <c r="C1204" s="18" t="s">
        <v>30</v>
      </c>
      <c r="D1204" s="19" t="s">
        <v>324</v>
      </c>
      <c r="E1204" s="20" t="s">
        <v>2822</v>
      </c>
      <c r="F1204" s="21">
        <v>0.55000000000000004</v>
      </c>
      <c r="G1204" s="22">
        <v>18.27</v>
      </c>
      <c r="H1204" s="22">
        <f>ROUND(G1204 * (1 + 31.29 / 100), 2)</f>
        <v>23.99</v>
      </c>
      <c r="I1204" s="22">
        <f>ROUND(F1204 * H1204, 2)</f>
        <v>13.19</v>
      </c>
      <c r="J1204" s="23">
        <f t="shared" si="150"/>
        <v>1.3074160529448714E-7</v>
      </c>
    </row>
    <row r="1205" spans="1:10" ht="39" customHeight="1" x14ac:dyDescent="0.2">
      <c r="A1205" s="16" t="s">
        <v>2088</v>
      </c>
      <c r="B1205" s="17" t="s">
        <v>1950</v>
      </c>
      <c r="C1205" s="18" t="s">
        <v>30</v>
      </c>
      <c r="D1205" s="19" t="s">
        <v>1951</v>
      </c>
      <c r="E1205" s="20" t="s">
        <v>224</v>
      </c>
      <c r="F1205" s="21">
        <v>14.65</v>
      </c>
      <c r="G1205" s="22">
        <v>24.06</v>
      </c>
      <c r="H1205" s="22">
        <f>ROUND(G1205 * (1 + 31.29 / 100), 2)</f>
        <v>31.59</v>
      </c>
      <c r="I1205" s="22">
        <f>ROUND(F1205 * H1205, 2)</f>
        <v>462.79</v>
      </c>
      <c r="J1205" s="23">
        <f t="shared" si="150"/>
        <v>4.5872560662801906E-6</v>
      </c>
    </row>
    <row r="1206" spans="1:10" ht="24" customHeight="1" x14ac:dyDescent="0.2">
      <c r="A1206" s="31" t="s">
        <v>2089</v>
      </c>
      <c r="B1206" s="32"/>
      <c r="C1206" s="32"/>
      <c r="D1206" s="33" t="s">
        <v>3111</v>
      </c>
      <c r="E1206" s="32" t="s">
        <v>2816</v>
      </c>
      <c r="F1206" s="34"/>
      <c r="G1206" s="35"/>
      <c r="H1206" s="35"/>
      <c r="I1206" s="36"/>
      <c r="J1206" s="37"/>
    </row>
    <row r="1207" spans="1:10" ht="26.1" customHeight="1" x14ac:dyDescent="0.2">
      <c r="A1207" s="16" t="s">
        <v>2090</v>
      </c>
      <c r="B1207" s="17" t="s">
        <v>318</v>
      </c>
      <c r="C1207" s="18" t="s">
        <v>30</v>
      </c>
      <c r="D1207" s="19" t="s">
        <v>319</v>
      </c>
      <c r="E1207" s="20" t="s">
        <v>2822</v>
      </c>
      <c r="F1207" s="21">
        <v>0.24</v>
      </c>
      <c r="G1207" s="22">
        <v>70.33</v>
      </c>
      <c r="H1207" s="22">
        <f>ROUND(G1207 * (1 + 31.29 / 100), 2)</f>
        <v>92.34</v>
      </c>
      <c r="I1207" s="22">
        <f>ROUND(F1207 * H1207, 2)</f>
        <v>22.16</v>
      </c>
      <c r="J1207" s="23">
        <f t="shared" si="150"/>
        <v>2.1965382663577218E-7</v>
      </c>
    </row>
    <row r="1208" spans="1:10" ht="39" customHeight="1" x14ac:dyDescent="0.2">
      <c r="A1208" s="16" t="s">
        <v>2091</v>
      </c>
      <c r="B1208" s="17" t="s">
        <v>2092</v>
      </c>
      <c r="C1208" s="18" t="s">
        <v>30</v>
      </c>
      <c r="D1208" s="19" t="s">
        <v>2093</v>
      </c>
      <c r="E1208" s="20" t="s">
        <v>224</v>
      </c>
      <c r="F1208" s="21">
        <v>2.7</v>
      </c>
      <c r="G1208" s="22">
        <v>30.01</v>
      </c>
      <c r="H1208" s="22">
        <f>ROUND(G1208 * (1 + 31.29 / 100), 2)</f>
        <v>39.4</v>
      </c>
      <c r="I1208" s="22">
        <f>ROUND(F1208 * H1208, 2)</f>
        <v>106.38</v>
      </c>
      <c r="J1208" s="23">
        <f t="shared" si="150"/>
        <v>1.0544573139672132E-6</v>
      </c>
    </row>
    <row r="1209" spans="1:10" ht="26.1" customHeight="1" x14ac:dyDescent="0.2">
      <c r="A1209" s="16" t="s">
        <v>2094</v>
      </c>
      <c r="B1209" s="17" t="s">
        <v>323</v>
      </c>
      <c r="C1209" s="18" t="s">
        <v>30</v>
      </c>
      <c r="D1209" s="19" t="s">
        <v>324</v>
      </c>
      <c r="E1209" s="20" t="s">
        <v>2822</v>
      </c>
      <c r="F1209" s="21">
        <v>0.23</v>
      </c>
      <c r="G1209" s="22">
        <v>18.27</v>
      </c>
      <c r="H1209" s="22">
        <f>ROUND(G1209 * (1 + 31.29 / 100), 2)</f>
        <v>23.99</v>
      </c>
      <c r="I1209" s="22">
        <f>ROUND(F1209 * H1209, 2)</f>
        <v>5.52</v>
      </c>
      <c r="J1209" s="23">
        <f t="shared" si="150"/>
        <v>5.4715213133098485E-8</v>
      </c>
    </row>
    <row r="1210" spans="1:10" ht="39" customHeight="1" x14ac:dyDescent="0.2">
      <c r="A1210" s="16" t="s">
        <v>2095</v>
      </c>
      <c r="B1210" s="17" t="s">
        <v>2092</v>
      </c>
      <c r="C1210" s="18" t="s">
        <v>30</v>
      </c>
      <c r="D1210" s="19" t="s">
        <v>2093</v>
      </c>
      <c r="E1210" s="20" t="s">
        <v>224</v>
      </c>
      <c r="F1210" s="21">
        <v>26.85</v>
      </c>
      <c r="G1210" s="22">
        <v>30.01</v>
      </c>
      <c r="H1210" s="22">
        <f>ROUND(G1210 * (1 + 31.29 / 100), 2)</f>
        <v>39.4</v>
      </c>
      <c r="I1210" s="22">
        <f>ROUND(F1210 * H1210, 2)</f>
        <v>1057.8900000000001</v>
      </c>
      <c r="J1210" s="23">
        <f t="shared" si="150"/>
        <v>1.0485992177785066E-5</v>
      </c>
    </row>
    <row r="1211" spans="1:10" ht="24" customHeight="1" x14ac:dyDescent="0.2">
      <c r="A1211" s="31" t="s">
        <v>2096</v>
      </c>
      <c r="B1211" s="32"/>
      <c r="C1211" s="32"/>
      <c r="D1211" s="33" t="s">
        <v>3104</v>
      </c>
      <c r="E1211" s="32" t="s">
        <v>2816</v>
      </c>
      <c r="F1211" s="34"/>
      <c r="G1211" s="35"/>
      <c r="H1211" s="35"/>
      <c r="I1211" s="36"/>
      <c r="J1211" s="37"/>
    </row>
    <row r="1212" spans="1:10" ht="26.1" customHeight="1" x14ac:dyDescent="0.2">
      <c r="A1212" s="16" t="s">
        <v>2097</v>
      </c>
      <c r="B1212" s="17" t="s">
        <v>318</v>
      </c>
      <c r="C1212" s="18" t="s">
        <v>30</v>
      </c>
      <c r="D1212" s="19" t="s">
        <v>319</v>
      </c>
      <c r="E1212" s="20" t="s">
        <v>2822</v>
      </c>
      <c r="F1212" s="21">
        <v>3.64</v>
      </c>
      <c r="G1212" s="22">
        <v>70.33</v>
      </c>
      <c r="H1212" s="22">
        <f>ROUND(G1212 * (1 + 31.29 / 100), 2)</f>
        <v>92.34</v>
      </c>
      <c r="I1212" s="22">
        <f>ROUND(F1212 * H1212, 2)</f>
        <v>336.12</v>
      </c>
      <c r="J1212" s="23">
        <f t="shared" si="150"/>
        <v>3.3316806953436711E-6</v>
      </c>
    </row>
    <row r="1213" spans="1:10" ht="39" customHeight="1" x14ac:dyDescent="0.2">
      <c r="A1213" s="16" t="s">
        <v>2098</v>
      </c>
      <c r="B1213" s="17" t="s">
        <v>2009</v>
      </c>
      <c r="C1213" s="18" t="s">
        <v>30</v>
      </c>
      <c r="D1213" s="19" t="s">
        <v>2010</v>
      </c>
      <c r="E1213" s="20" t="s">
        <v>224</v>
      </c>
      <c r="F1213" s="21">
        <v>40.43</v>
      </c>
      <c r="G1213" s="22">
        <v>33.51</v>
      </c>
      <c r="H1213" s="22">
        <f>ROUND(G1213 * (1 + 31.29 / 100), 2)</f>
        <v>44</v>
      </c>
      <c r="I1213" s="22">
        <f>ROUND(F1213 * H1213, 2)</f>
        <v>1778.92</v>
      </c>
      <c r="J1213" s="23">
        <f t="shared" si="150"/>
        <v>1.763296864977021E-5</v>
      </c>
    </row>
    <row r="1214" spans="1:10" ht="26.1" customHeight="1" x14ac:dyDescent="0.2">
      <c r="A1214" s="16" t="s">
        <v>2099</v>
      </c>
      <c r="B1214" s="17" t="s">
        <v>323</v>
      </c>
      <c r="C1214" s="18" t="s">
        <v>30</v>
      </c>
      <c r="D1214" s="19" t="s">
        <v>324</v>
      </c>
      <c r="E1214" s="20" t="s">
        <v>2822</v>
      </c>
      <c r="F1214" s="21">
        <v>3.32</v>
      </c>
      <c r="G1214" s="22">
        <v>18.27</v>
      </c>
      <c r="H1214" s="22">
        <f>ROUND(G1214 * (1 + 31.29 / 100), 2)</f>
        <v>23.99</v>
      </c>
      <c r="I1214" s="22">
        <f>ROUND(F1214 * H1214, 2)</f>
        <v>79.650000000000006</v>
      </c>
      <c r="J1214" s="23">
        <f t="shared" si="150"/>
        <v>7.8950484167595919E-7</v>
      </c>
    </row>
    <row r="1215" spans="1:10" ht="24" customHeight="1" x14ac:dyDescent="0.2">
      <c r="A1215" s="31" t="s">
        <v>2100</v>
      </c>
      <c r="B1215" s="32"/>
      <c r="C1215" s="32"/>
      <c r="D1215" s="33" t="s">
        <v>3063</v>
      </c>
      <c r="E1215" s="32" t="s">
        <v>2816</v>
      </c>
      <c r="F1215" s="34"/>
      <c r="G1215" s="35"/>
      <c r="H1215" s="35"/>
      <c r="I1215" s="36"/>
      <c r="J1215" s="37"/>
    </row>
    <row r="1216" spans="1:10" ht="26.1" customHeight="1" x14ac:dyDescent="0.2">
      <c r="A1216" s="16" t="s">
        <v>2101</v>
      </c>
      <c r="B1216" s="17" t="s">
        <v>1960</v>
      </c>
      <c r="C1216" s="18" t="s">
        <v>27</v>
      </c>
      <c r="D1216" s="19" t="s">
        <v>3100</v>
      </c>
      <c r="E1216" s="20" t="s">
        <v>43</v>
      </c>
      <c r="F1216" s="21">
        <v>5</v>
      </c>
      <c r="G1216" s="22">
        <v>14.12</v>
      </c>
      <c r="H1216" s="22">
        <f t="shared" ref="H1216:H1228" si="155">ROUND(G1216 * (1 + 31.29 / 100), 2)</f>
        <v>18.54</v>
      </c>
      <c r="I1216" s="22">
        <f t="shared" ref="I1216:I1228" si="156">ROUND(F1216 * H1216, 2)</f>
        <v>92.7</v>
      </c>
      <c r="J1216" s="23">
        <f t="shared" si="150"/>
        <v>9.1885874228953444E-7</v>
      </c>
    </row>
    <row r="1217" spans="1:10" ht="26.1" customHeight="1" x14ac:dyDescent="0.2">
      <c r="A1217" s="16" t="s">
        <v>2102</v>
      </c>
      <c r="B1217" s="17" t="s">
        <v>2103</v>
      </c>
      <c r="C1217" s="18" t="s">
        <v>27</v>
      </c>
      <c r="D1217" s="19" t="s">
        <v>3112</v>
      </c>
      <c r="E1217" s="20" t="s">
        <v>43</v>
      </c>
      <c r="F1217" s="21">
        <v>4</v>
      </c>
      <c r="G1217" s="22">
        <v>29.73</v>
      </c>
      <c r="H1217" s="22">
        <f t="shared" si="155"/>
        <v>39.03</v>
      </c>
      <c r="I1217" s="22">
        <f t="shared" si="156"/>
        <v>156.12</v>
      </c>
      <c r="J1217" s="23">
        <f t="shared" si="150"/>
        <v>1.5474889627426334E-6</v>
      </c>
    </row>
    <row r="1218" spans="1:10" ht="26.1" customHeight="1" x14ac:dyDescent="0.2">
      <c r="A1218" s="16" t="s">
        <v>2104</v>
      </c>
      <c r="B1218" s="17" t="s">
        <v>2025</v>
      </c>
      <c r="C1218" s="18" t="s">
        <v>27</v>
      </c>
      <c r="D1218" s="19" t="s">
        <v>3107</v>
      </c>
      <c r="E1218" s="20" t="s">
        <v>43</v>
      </c>
      <c r="F1218" s="21">
        <v>5</v>
      </c>
      <c r="G1218" s="22">
        <v>55.77</v>
      </c>
      <c r="H1218" s="22">
        <f t="shared" si="155"/>
        <v>73.22</v>
      </c>
      <c r="I1218" s="22">
        <f t="shared" si="156"/>
        <v>366.1</v>
      </c>
      <c r="J1218" s="23">
        <f t="shared" si="150"/>
        <v>3.628847740584666E-6</v>
      </c>
    </row>
    <row r="1219" spans="1:10" ht="51.95" customHeight="1" x14ac:dyDescent="0.2">
      <c r="A1219" s="16" t="s">
        <v>2105</v>
      </c>
      <c r="B1219" s="17" t="s">
        <v>1974</v>
      </c>
      <c r="C1219" s="18" t="s">
        <v>30</v>
      </c>
      <c r="D1219" s="19" t="s">
        <v>1975</v>
      </c>
      <c r="E1219" s="20" t="s">
        <v>43</v>
      </c>
      <c r="F1219" s="21">
        <v>12</v>
      </c>
      <c r="G1219" s="22">
        <v>14.05</v>
      </c>
      <c r="H1219" s="22">
        <f t="shared" si="155"/>
        <v>18.45</v>
      </c>
      <c r="I1219" s="22">
        <f t="shared" si="156"/>
        <v>221.4</v>
      </c>
      <c r="J1219" s="23">
        <f t="shared" si="150"/>
        <v>2.1945558310992762E-6</v>
      </c>
    </row>
    <row r="1220" spans="1:10" ht="51.95" customHeight="1" x14ac:dyDescent="0.2">
      <c r="A1220" s="16" t="s">
        <v>2106</v>
      </c>
      <c r="B1220" s="17" t="s">
        <v>2107</v>
      </c>
      <c r="C1220" s="18" t="s">
        <v>30</v>
      </c>
      <c r="D1220" s="19" t="s">
        <v>2108</v>
      </c>
      <c r="E1220" s="20" t="s">
        <v>43</v>
      </c>
      <c r="F1220" s="21">
        <v>2</v>
      </c>
      <c r="G1220" s="22">
        <v>21.23</v>
      </c>
      <c r="H1220" s="22">
        <f t="shared" si="155"/>
        <v>27.87</v>
      </c>
      <c r="I1220" s="22">
        <f t="shared" si="156"/>
        <v>55.74</v>
      </c>
      <c r="J1220" s="23">
        <f t="shared" si="150"/>
        <v>5.5250470652878798E-7</v>
      </c>
    </row>
    <row r="1221" spans="1:10" ht="51.95" customHeight="1" x14ac:dyDescent="0.2">
      <c r="A1221" s="16" t="s">
        <v>2109</v>
      </c>
      <c r="B1221" s="17" t="s">
        <v>2051</v>
      </c>
      <c r="C1221" s="18" t="s">
        <v>30</v>
      </c>
      <c r="D1221" s="19" t="s">
        <v>2052</v>
      </c>
      <c r="E1221" s="20" t="s">
        <v>43</v>
      </c>
      <c r="F1221" s="21">
        <v>1</v>
      </c>
      <c r="G1221" s="22">
        <v>24.79</v>
      </c>
      <c r="H1221" s="22">
        <f t="shared" si="155"/>
        <v>32.549999999999997</v>
      </c>
      <c r="I1221" s="22">
        <f t="shared" si="156"/>
        <v>32.549999999999997</v>
      </c>
      <c r="J1221" s="23">
        <f t="shared" ref="J1221:J1283" si="157">I1221 / 100886018.42</f>
        <v>3.2264133831202096E-7</v>
      </c>
    </row>
    <row r="1222" spans="1:10" ht="26.1" customHeight="1" x14ac:dyDescent="0.2">
      <c r="A1222" s="16" t="s">
        <v>2110</v>
      </c>
      <c r="B1222" s="17" t="s">
        <v>2111</v>
      </c>
      <c r="C1222" s="18" t="s">
        <v>27</v>
      </c>
      <c r="D1222" s="19" t="s">
        <v>3113</v>
      </c>
      <c r="E1222" s="20" t="s">
        <v>43</v>
      </c>
      <c r="F1222" s="21">
        <v>2</v>
      </c>
      <c r="G1222" s="22">
        <v>28.22</v>
      </c>
      <c r="H1222" s="22">
        <f t="shared" si="155"/>
        <v>37.049999999999997</v>
      </c>
      <c r="I1222" s="22">
        <f t="shared" si="156"/>
        <v>74.099999999999994</v>
      </c>
      <c r="J1222" s="23">
        <f t="shared" si="157"/>
        <v>7.344922632540938E-7</v>
      </c>
    </row>
    <row r="1223" spans="1:10" ht="26.1" customHeight="1" x14ac:dyDescent="0.2">
      <c r="A1223" s="16" t="s">
        <v>2112</v>
      </c>
      <c r="B1223" s="17" t="s">
        <v>1980</v>
      </c>
      <c r="C1223" s="18" t="s">
        <v>27</v>
      </c>
      <c r="D1223" s="19" t="s">
        <v>3101</v>
      </c>
      <c r="E1223" s="20" t="s">
        <v>43</v>
      </c>
      <c r="F1223" s="21">
        <v>1</v>
      </c>
      <c r="G1223" s="22">
        <v>43.87</v>
      </c>
      <c r="H1223" s="22">
        <f t="shared" si="155"/>
        <v>57.6</v>
      </c>
      <c r="I1223" s="22">
        <f t="shared" si="156"/>
        <v>57.6</v>
      </c>
      <c r="J1223" s="23">
        <f t="shared" si="157"/>
        <v>5.7094135443233207E-7</v>
      </c>
    </row>
    <row r="1224" spans="1:10" ht="26.1" customHeight="1" x14ac:dyDescent="0.2">
      <c r="A1224" s="16" t="s">
        <v>2113</v>
      </c>
      <c r="B1224" s="17" t="s">
        <v>2114</v>
      </c>
      <c r="C1224" s="18" t="s">
        <v>27</v>
      </c>
      <c r="D1224" s="19" t="s">
        <v>3114</v>
      </c>
      <c r="E1224" s="20" t="s">
        <v>43</v>
      </c>
      <c r="F1224" s="21">
        <v>1</v>
      </c>
      <c r="G1224" s="22">
        <v>50.05</v>
      </c>
      <c r="H1224" s="22">
        <f t="shared" si="155"/>
        <v>65.709999999999994</v>
      </c>
      <c r="I1224" s="22">
        <f t="shared" si="156"/>
        <v>65.709999999999994</v>
      </c>
      <c r="J1224" s="23">
        <f t="shared" si="157"/>
        <v>6.5132910416230096E-7</v>
      </c>
    </row>
    <row r="1225" spans="1:10" ht="26.1" customHeight="1" x14ac:dyDescent="0.2">
      <c r="A1225" s="16" t="s">
        <v>2115</v>
      </c>
      <c r="B1225" s="17" t="s">
        <v>2116</v>
      </c>
      <c r="C1225" s="18" t="s">
        <v>27</v>
      </c>
      <c r="D1225" s="19" t="s">
        <v>3115</v>
      </c>
      <c r="E1225" s="20" t="s">
        <v>43</v>
      </c>
      <c r="F1225" s="21">
        <v>2</v>
      </c>
      <c r="G1225" s="22">
        <v>17.43</v>
      </c>
      <c r="H1225" s="22">
        <f t="shared" si="155"/>
        <v>22.88</v>
      </c>
      <c r="I1225" s="22">
        <f t="shared" si="156"/>
        <v>45.76</v>
      </c>
      <c r="J1225" s="23">
        <f t="shared" si="157"/>
        <v>4.5358118713235264E-7</v>
      </c>
    </row>
    <row r="1226" spans="1:10" ht="26.1" customHeight="1" x14ac:dyDescent="0.2">
      <c r="A1226" s="16" t="s">
        <v>2117</v>
      </c>
      <c r="B1226" s="17" t="s">
        <v>2118</v>
      </c>
      <c r="C1226" s="18" t="s">
        <v>27</v>
      </c>
      <c r="D1226" s="19" t="s">
        <v>3116</v>
      </c>
      <c r="E1226" s="20" t="s">
        <v>43</v>
      </c>
      <c r="F1226" s="21">
        <v>1</v>
      </c>
      <c r="G1226" s="22">
        <v>20.81</v>
      </c>
      <c r="H1226" s="22">
        <f t="shared" si="155"/>
        <v>27.32</v>
      </c>
      <c r="I1226" s="22">
        <f t="shared" si="156"/>
        <v>27.32</v>
      </c>
      <c r="J1226" s="23">
        <f t="shared" si="157"/>
        <v>2.7080065630366858E-7</v>
      </c>
    </row>
    <row r="1227" spans="1:10" ht="51.95" customHeight="1" x14ac:dyDescent="0.2">
      <c r="A1227" s="16" t="s">
        <v>2119</v>
      </c>
      <c r="B1227" s="17" t="s">
        <v>2120</v>
      </c>
      <c r="C1227" s="18" t="s">
        <v>30</v>
      </c>
      <c r="D1227" s="19" t="s">
        <v>2121</v>
      </c>
      <c r="E1227" s="20" t="s">
        <v>43</v>
      </c>
      <c r="F1227" s="21">
        <v>1</v>
      </c>
      <c r="G1227" s="22">
        <v>23.79</v>
      </c>
      <c r="H1227" s="22">
        <f t="shared" si="155"/>
        <v>31.23</v>
      </c>
      <c r="I1227" s="22">
        <f t="shared" si="156"/>
        <v>31.23</v>
      </c>
      <c r="J1227" s="23">
        <f t="shared" si="157"/>
        <v>3.0955726560628004E-7</v>
      </c>
    </row>
    <row r="1228" spans="1:10" ht="51.95" customHeight="1" x14ac:dyDescent="0.2">
      <c r="A1228" s="16" t="s">
        <v>2122</v>
      </c>
      <c r="B1228" s="17" t="s">
        <v>2123</v>
      </c>
      <c r="C1228" s="18" t="s">
        <v>30</v>
      </c>
      <c r="D1228" s="19" t="s">
        <v>2124</v>
      </c>
      <c r="E1228" s="20" t="s">
        <v>43</v>
      </c>
      <c r="F1228" s="21">
        <v>2</v>
      </c>
      <c r="G1228" s="22">
        <v>13.24</v>
      </c>
      <c r="H1228" s="22">
        <f t="shared" si="155"/>
        <v>17.38</v>
      </c>
      <c r="I1228" s="22">
        <f t="shared" si="156"/>
        <v>34.76</v>
      </c>
      <c r="J1228" s="23">
        <f t="shared" si="157"/>
        <v>3.4454724791784481E-7</v>
      </c>
    </row>
    <row r="1229" spans="1:10" ht="24" customHeight="1" x14ac:dyDescent="0.2">
      <c r="A1229" s="31" t="s">
        <v>2125</v>
      </c>
      <c r="B1229" s="32"/>
      <c r="C1229" s="32"/>
      <c r="D1229" s="33" t="s">
        <v>3094</v>
      </c>
      <c r="E1229" s="32" t="s">
        <v>2816</v>
      </c>
      <c r="F1229" s="34"/>
      <c r="G1229" s="35"/>
      <c r="H1229" s="35"/>
      <c r="I1229" s="36"/>
      <c r="J1229" s="37"/>
    </row>
    <row r="1230" spans="1:10" ht="26.1" customHeight="1" x14ac:dyDescent="0.2">
      <c r="A1230" s="38" t="s">
        <v>2126</v>
      </c>
      <c r="B1230" s="39" t="s">
        <v>2078</v>
      </c>
      <c r="C1230" s="40" t="s">
        <v>30</v>
      </c>
      <c r="D1230" s="41" t="s">
        <v>2079</v>
      </c>
      <c r="E1230" s="42" t="s">
        <v>43</v>
      </c>
      <c r="F1230" s="43">
        <v>6</v>
      </c>
      <c r="G1230" s="44">
        <v>11.37</v>
      </c>
      <c r="H1230" s="44">
        <f>ROUND(G1230 * (1 + 31.29 / 100), 2)</f>
        <v>14.93</v>
      </c>
      <c r="I1230" s="44">
        <f>ROUND(F1230 * H1230, 2)</f>
        <v>89.58</v>
      </c>
      <c r="J1230" s="45">
        <f t="shared" si="157"/>
        <v>8.8793275225778306E-7</v>
      </c>
    </row>
    <row r="1231" spans="1:10" ht="39" customHeight="1" x14ac:dyDescent="0.2">
      <c r="A1231" s="16" t="s">
        <v>2127</v>
      </c>
      <c r="B1231" s="17" t="s">
        <v>2081</v>
      </c>
      <c r="C1231" s="18" t="s">
        <v>30</v>
      </c>
      <c r="D1231" s="19" t="s">
        <v>2082</v>
      </c>
      <c r="E1231" s="20" t="s">
        <v>43</v>
      </c>
      <c r="F1231" s="21">
        <v>6</v>
      </c>
      <c r="G1231" s="22">
        <v>8.93</v>
      </c>
      <c r="H1231" s="22">
        <f>ROUND(G1231 * (1 + 31.29 / 100), 2)</f>
        <v>11.72</v>
      </c>
      <c r="I1231" s="22">
        <f>ROUND(F1231 * H1231, 2)</f>
        <v>70.319999999999993</v>
      </c>
      <c r="J1231" s="23">
        <f t="shared" si="157"/>
        <v>6.9702423686947201E-7</v>
      </c>
    </row>
    <row r="1232" spans="1:10" ht="24" customHeight="1" x14ac:dyDescent="0.2">
      <c r="A1232" s="31" t="s">
        <v>2128</v>
      </c>
      <c r="B1232" s="32"/>
      <c r="C1232" s="32"/>
      <c r="D1232" s="33" t="s">
        <v>3117</v>
      </c>
      <c r="E1232" s="32" t="s">
        <v>2816</v>
      </c>
      <c r="F1232" s="34"/>
      <c r="G1232" s="35"/>
      <c r="H1232" s="35"/>
      <c r="I1232" s="36"/>
      <c r="J1232" s="37"/>
    </row>
    <row r="1233" spans="1:10" ht="26.1" customHeight="1" x14ac:dyDescent="0.2">
      <c r="A1233" s="16" t="s">
        <v>2129</v>
      </c>
      <c r="B1233" s="17" t="s">
        <v>1960</v>
      </c>
      <c r="C1233" s="18" t="s">
        <v>27</v>
      </c>
      <c r="D1233" s="19" t="s">
        <v>3100</v>
      </c>
      <c r="E1233" s="20" t="s">
        <v>43</v>
      </c>
      <c r="F1233" s="21">
        <v>8</v>
      </c>
      <c r="G1233" s="22">
        <v>14.12</v>
      </c>
      <c r="H1233" s="22">
        <f t="shared" ref="H1233:H1245" si="158">ROUND(G1233 * (1 + 31.29 / 100), 2)</f>
        <v>18.54</v>
      </c>
      <c r="I1233" s="22">
        <f t="shared" ref="I1233:I1245" si="159">ROUND(F1233 * H1233, 2)</f>
        <v>148.32</v>
      </c>
      <c r="J1233" s="23">
        <f t="shared" si="157"/>
        <v>1.4701739876632549E-6</v>
      </c>
    </row>
    <row r="1234" spans="1:10" ht="26.1" customHeight="1" x14ac:dyDescent="0.2">
      <c r="A1234" s="16" t="s">
        <v>2130</v>
      </c>
      <c r="B1234" s="17" t="s">
        <v>2103</v>
      </c>
      <c r="C1234" s="18" t="s">
        <v>27</v>
      </c>
      <c r="D1234" s="19" t="s">
        <v>3112</v>
      </c>
      <c r="E1234" s="20" t="s">
        <v>43</v>
      </c>
      <c r="F1234" s="21">
        <v>2</v>
      </c>
      <c r="G1234" s="22">
        <v>29.73</v>
      </c>
      <c r="H1234" s="22">
        <f t="shared" si="158"/>
        <v>39.03</v>
      </c>
      <c r="I1234" s="22">
        <f t="shared" si="159"/>
        <v>78.06</v>
      </c>
      <c r="J1234" s="23">
        <f t="shared" si="157"/>
        <v>7.7374448137131669E-7</v>
      </c>
    </row>
    <row r="1235" spans="1:10" ht="51.95" customHeight="1" x14ac:dyDescent="0.2">
      <c r="A1235" s="16" t="s">
        <v>2131</v>
      </c>
      <c r="B1235" s="17" t="s">
        <v>2132</v>
      </c>
      <c r="C1235" s="18" t="s">
        <v>30</v>
      </c>
      <c r="D1235" s="19" t="s">
        <v>2133</v>
      </c>
      <c r="E1235" s="20" t="s">
        <v>43</v>
      </c>
      <c r="F1235" s="21">
        <v>61</v>
      </c>
      <c r="G1235" s="22">
        <v>10.17</v>
      </c>
      <c r="H1235" s="22">
        <f t="shared" si="158"/>
        <v>13.35</v>
      </c>
      <c r="I1235" s="22">
        <f t="shared" si="159"/>
        <v>814.35</v>
      </c>
      <c r="J1235" s="23">
        <f t="shared" si="157"/>
        <v>8.0719807635758619E-6</v>
      </c>
    </row>
    <row r="1236" spans="1:10" ht="51.95" customHeight="1" x14ac:dyDescent="0.2">
      <c r="A1236" s="16" t="s">
        <v>2134</v>
      </c>
      <c r="B1236" s="17" t="s">
        <v>2135</v>
      </c>
      <c r="C1236" s="18" t="s">
        <v>30</v>
      </c>
      <c r="D1236" s="19" t="s">
        <v>2136</v>
      </c>
      <c r="E1236" s="20" t="s">
        <v>43</v>
      </c>
      <c r="F1236" s="21">
        <v>116</v>
      </c>
      <c r="G1236" s="22">
        <v>9.52</v>
      </c>
      <c r="H1236" s="22">
        <f t="shared" si="158"/>
        <v>12.5</v>
      </c>
      <c r="I1236" s="22">
        <f t="shared" si="159"/>
        <v>1450</v>
      </c>
      <c r="J1236" s="23">
        <f t="shared" si="157"/>
        <v>1.437265562373058E-5</v>
      </c>
    </row>
    <row r="1237" spans="1:10" ht="51.95" customHeight="1" x14ac:dyDescent="0.2">
      <c r="A1237" s="16" t="s">
        <v>2137</v>
      </c>
      <c r="B1237" s="17" t="s">
        <v>2138</v>
      </c>
      <c r="C1237" s="18" t="s">
        <v>30</v>
      </c>
      <c r="D1237" s="19" t="s">
        <v>2139</v>
      </c>
      <c r="E1237" s="20" t="s">
        <v>43</v>
      </c>
      <c r="F1237" s="21">
        <v>4</v>
      </c>
      <c r="G1237" s="22">
        <v>19.5</v>
      </c>
      <c r="H1237" s="22">
        <f t="shared" si="158"/>
        <v>25.6</v>
      </c>
      <c r="I1237" s="22">
        <f t="shared" si="159"/>
        <v>102.4</v>
      </c>
      <c r="J1237" s="23">
        <f t="shared" si="157"/>
        <v>1.0150068523241458E-6</v>
      </c>
    </row>
    <row r="1238" spans="1:10" ht="51.95" customHeight="1" x14ac:dyDescent="0.2">
      <c r="A1238" s="16" t="s">
        <v>2140</v>
      </c>
      <c r="B1238" s="17" t="s">
        <v>2141</v>
      </c>
      <c r="C1238" s="18" t="s">
        <v>30</v>
      </c>
      <c r="D1238" s="19" t="s">
        <v>2142</v>
      </c>
      <c r="E1238" s="20" t="s">
        <v>43</v>
      </c>
      <c r="F1238" s="21">
        <v>21</v>
      </c>
      <c r="G1238" s="22">
        <v>18.75</v>
      </c>
      <c r="H1238" s="22">
        <f t="shared" si="158"/>
        <v>24.62</v>
      </c>
      <c r="I1238" s="22">
        <f t="shared" si="159"/>
        <v>517.02</v>
      </c>
      <c r="J1238" s="23">
        <f t="shared" si="157"/>
        <v>5.1247933866077139E-6</v>
      </c>
    </row>
    <row r="1239" spans="1:10" ht="51.95" customHeight="1" x14ac:dyDescent="0.2">
      <c r="A1239" s="16" t="s">
        <v>2143</v>
      </c>
      <c r="B1239" s="17" t="s">
        <v>2144</v>
      </c>
      <c r="C1239" s="18" t="s">
        <v>30</v>
      </c>
      <c r="D1239" s="19" t="s">
        <v>2145</v>
      </c>
      <c r="E1239" s="20" t="s">
        <v>43</v>
      </c>
      <c r="F1239" s="21">
        <v>5</v>
      </c>
      <c r="G1239" s="22">
        <v>16.350000000000001</v>
      </c>
      <c r="H1239" s="22">
        <f t="shared" si="158"/>
        <v>21.47</v>
      </c>
      <c r="I1239" s="22">
        <f t="shared" si="159"/>
        <v>107.35</v>
      </c>
      <c r="J1239" s="23">
        <f t="shared" si="157"/>
        <v>1.0640721249706743E-6</v>
      </c>
    </row>
    <row r="1240" spans="1:10" ht="51.95" customHeight="1" x14ac:dyDescent="0.2">
      <c r="A1240" s="16" t="s">
        <v>2146</v>
      </c>
      <c r="B1240" s="17" t="s">
        <v>2147</v>
      </c>
      <c r="C1240" s="18" t="s">
        <v>30</v>
      </c>
      <c r="D1240" s="19" t="s">
        <v>2148</v>
      </c>
      <c r="E1240" s="20" t="s">
        <v>43</v>
      </c>
      <c r="F1240" s="21">
        <v>12</v>
      </c>
      <c r="G1240" s="22">
        <v>4.96</v>
      </c>
      <c r="H1240" s="22">
        <f t="shared" si="158"/>
        <v>6.51</v>
      </c>
      <c r="I1240" s="22">
        <f t="shared" si="159"/>
        <v>78.12</v>
      </c>
      <c r="J1240" s="23">
        <f t="shared" si="157"/>
        <v>7.7433921194885042E-7</v>
      </c>
    </row>
    <row r="1241" spans="1:10" ht="51.95" customHeight="1" x14ac:dyDescent="0.2">
      <c r="A1241" s="16" t="s">
        <v>2149</v>
      </c>
      <c r="B1241" s="17" t="s">
        <v>2150</v>
      </c>
      <c r="C1241" s="18" t="s">
        <v>30</v>
      </c>
      <c r="D1241" s="19" t="s">
        <v>2151</v>
      </c>
      <c r="E1241" s="20" t="s">
        <v>43</v>
      </c>
      <c r="F1241" s="21">
        <v>32</v>
      </c>
      <c r="G1241" s="22">
        <v>9.67</v>
      </c>
      <c r="H1241" s="22">
        <f t="shared" si="158"/>
        <v>12.7</v>
      </c>
      <c r="I1241" s="22">
        <f t="shared" si="159"/>
        <v>406.4</v>
      </c>
      <c r="J1241" s="23">
        <f t="shared" si="157"/>
        <v>4.0283084451614539E-6</v>
      </c>
    </row>
    <row r="1242" spans="1:10" ht="39" customHeight="1" x14ac:dyDescent="0.2">
      <c r="A1242" s="16" t="s">
        <v>2152</v>
      </c>
      <c r="B1242" s="17" t="s">
        <v>2153</v>
      </c>
      <c r="C1242" s="18" t="s">
        <v>30</v>
      </c>
      <c r="D1242" s="19" t="s">
        <v>2154</v>
      </c>
      <c r="E1242" s="20" t="s">
        <v>43</v>
      </c>
      <c r="F1242" s="21">
        <v>135</v>
      </c>
      <c r="G1242" s="22">
        <v>16.649999999999999</v>
      </c>
      <c r="H1242" s="22">
        <f t="shared" si="158"/>
        <v>21.86</v>
      </c>
      <c r="I1242" s="22">
        <f t="shared" si="159"/>
        <v>2951.1</v>
      </c>
      <c r="J1242" s="23">
        <f t="shared" si="157"/>
        <v>2.925182345599401E-5</v>
      </c>
    </row>
    <row r="1243" spans="1:10" ht="26.1" customHeight="1" x14ac:dyDescent="0.2">
      <c r="A1243" s="16" t="s">
        <v>2155</v>
      </c>
      <c r="B1243" s="17" t="s">
        <v>2156</v>
      </c>
      <c r="C1243" s="18" t="s">
        <v>27</v>
      </c>
      <c r="D1243" s="19" t="s">
        <v>3118</v>
      </c>
      <c r="E1243" s="20" t="s">
        <v>43</v>
      </c>
      <c r="F1243" s="21">
        <v>2</v>
      </c>
      <c r="G1243" s="22">
        <v>30.15</v>
      </c>
      <c r="H1243" s="22">
        <f t="shared" si="158"/>
        <v>39.58</v>
      </c>
      <c r="I1243" s="22">
        <f t="shared" si="159"/>
        <v>79.16</v>
      </c>
      <c r="J1243" s="23">
        <f t="shared" si="157"/>
        <v>7.8464787529276741E-7</v>
      </c>
    </row>
    <row r="1244" spans="1:10" ht="51.95" customHeight="1" x14ac:dyDescent="0.2">
      <c r="A1244" s="16" t="s">
        <v>2157</v>
      </c>
      <c r="B1244" s="17" t="s">
        <v>2058</v>
      </c>
      <c r="C1244" s="18" t="s">
        <v>30</v>
      </c>
      <c r="D1244" s="19" t="s">
        <v>2059</v>
      </c>
      <c r="E1244" s="20" t="s">
        <v>43</v>
      </c>
      <c r="F1244" s="21">
        <v>18</v>
      </c>
      <c r="G1244" s="22">
        <v>37.94</v>
      </c>
      <c r="H1244" s="22">
        <f t="shared" si="158"/>
        <v>49.81</v>
      </c>
      <c r="I1244" s="22">
        <f t="shared" si="159"/>
        <v>896.58</v>
      </c>
      <c r="J1244" s="23">
        <f t="shared" si="157"/>
        <v>8.887059020085768E-6</v>
      </c>
    </row>
    <row r="1245" spans="1:10" ht="39" customHeight="1" x14ac:dyDescent="0.2">
      <c r="A1245" s="16" t="s">
        <v>2158</v>
      </c>
      <c r="B1245" s="17" t="s">
        <v>2159</v>
      </c>
      <c r="C1245" s="18" t="s">
        <v>30</v>
      </c>
      <c r="D1245" s="19" t="s">
        <v>2160</v>
      </c>
      <c r="E1245" s="20" t="s">
        <v>43</v>
      </c>
      <c r="F1245" s="21">
        <v>2</v>
      </c>
      <c r="G1245" s="22">
        <v>42.17</v>
      </c>
      <c r="H1245" s="22">
        <f t="shared" si="158"/>
        <v>55.36</v>
      </c>
      <c r="I1245" s="22">
        <f t="shared" si="159"/>
        <v>110.72</v>
      </c>
      <c r="J1245" s="23">
        <f t="shared" si="157"/>
        <v>1.0974761590754826E-6</v>
      </c>
    </row>
    <row r="1246" spans="1:10" ht="24" customHeight="1" x14ac:dyDescent="0.2">
      <c r="A1246" s="31" t="s">
        <v>2161</v>
      </c>
      <c r="B1246" s="32"/>
      <c r="C1246" s="32"/>
      <c r="D1246" s="33" t="s">
        <v>3098</v>
      </c>
      <c r="E1246" s="32" t="s">
        <v>2816</v>
      </c>
      <c r="F1246" s="34"/>
      <c r="G1246" s="35"/>
      <c r="H1246" s="35"/>
      <c r="I1246" s="36"/>
      <c r="J1246" s="37"/>
    </row>
    <row r="1247" spans="1:10" ht="26.1" customHeight="1" x14ac:dyDescent="0.2">
      <c r="A1247" s="16" t="s">
        <v>2162</v>
      </c>
      <c r="B1247" s="17" t="s">
        <v>318</v>
      </c>
      <c r="C1247" s="18" t="s">
        <v>30</v>
      </c>
      <c r="D1247" s="19" t="s">
        <v>319</v>
      </c>
      <c r="E1247" s="20" t="s">
        <v>2822</v>
      </c>
      <c r="F1247" s="21">
        <v>3.11</v>
      </c>
      <c r="G1247" s="22">
        <v>70.33</v>
      </c>
      <c r="H1247" s="22">
        <f>ROUND(G1247 * (1 + 31.29 / 100), 2)</f>
        <v>92.34</v>
      </c>
      <c r="I1247" s="22">
        <f>ROUND(F1247 * H1247, 2)</f>
        <v>287.18</v>
      </c>
      <c r="J1247" s="23">
        <f t="shared" si="157"/>
        <v>2.8465787876020331E-6</v>
      </c>
    </row>
    <row r="1248" spans="1:10" ht="39" customHeight="1" x14ac:dyDescent="0.2">
      <c r="A1248" s="16" t="s">
        <v>2163</v>
      </c>
      <c r="B1248" s="17" t="s">
        <v>2164</v>
      </c>
      <c r="C1248" s="18" t="s">
        <v>30</v>
      </c>
      <c r="D1248" s="19" t="s">
        <v>2165</v>
      </c>
      <c r="E1248" s="20" t="s">
        <v>224</v>
      </c>
      <c r="F1248" s="21">
        <v>34.53</v>
      </c>
      <c r="G1248" s="22">
        <v>11.98</v>
      </c>
      <c r="H1248" s="22">
        <f>ROUND(G1248 * (1 + 31.29 / 100), 2)</f>
        <v>15.73</v>
      </c>
      <c r="I1248" s="22">
        <f>ROUND(F1248 * H1248, 2)</f>
        <v>543.16</v>
      </c>
      <c r="J1248" s="23">
        <f t="shared" si="157"/>
        <v>5.383897674886553E-6</v>
      </c>
    </row>
    <row r="1249" spans="1:10" ht="26.1" customHeight="1" x14ac:dyDescent="0.2">
      <c r="A1249" s="16" t="s">
        <v>2166</v>
      </c>
      <c r="B1249" s="17" t="s">
        <v>323</v>
      </c>
      <c r="C1249" s="18" t="s">
        <v>30</v>
      </c>
      <c r="D1249" s="19" t="s">
        <v>324</v>
      </c>
      <c r="E1249" s="20" t="s">
        <v>2822</v>
      </c>
      <c r="F1249" s="21">
        <v>3.04</v>
      </c>
      <c r="G1249" s="22">
        <v>18.27</v>
      </c>
      <c r="H1249" s="22">
        <f>ROUND(G1249 * (1 + 31.29 / 100), 2)</f>
        <v>23.99</v>
      </c>
      <c r="I1249" s="22">
        <f>ROUND(F1249 * H1249, 2)</f>
        <v>72.930000000000007</v>
      </c>
      <c r="J1249" s="23">
        <f t="shared" si="157"/>
        <v>7.228950169921871E-7</v>
      </c>
    </row>
    <row r="1250" spans="1:10" ht="39" customHeight="1" x14ac:dyDescent="0.2">
      <c r="A1250" s="16" t="s">
        <v>2167</v>
      </c>
      <c r="B1250" s="17" t="s">
        <v>2164</v>
      </c>
      <c r="C1250" s="18" t="s">
        <v>30</v>
      </c>
      <c r="D1250" s="19" t="s">
        <v>2165</v>
      </c>
      <c r="E1250" s="20" t="s">
        <v>224</v>
      </c>
      <c r="F1250" s="21">
        <v>305.20999999999998</v>
      </c>
      <c r="G1250" s="22">
        <v>11.98</v>
      </c>
      <c r="H1250" s="22">
        <f>ROUND(G1250 * (1 + 31.29 / 100), 2)</f>
        <v>15.73</v>
      </c>
      <c r="I1250" s="22">
        <f>ROUND(F1250 * H1250, 2)</f>
        <v>4800.95</v>
      </c>
      <c r="J1250" s="23">
        <f t="shared" si="157"/>
        <v>4.7587862770171953E-5</v>
      </c>
    </row>
    <row r="1251" spans="1:10" ht="24" customHeight="1" x14ac:dyDescent="0.2">
      <c r="A1251" s="31" t="s">
        <v>2168</v>
      </c>
      <c r="B1251" s="32"/>
      <c r="C1251" s="32"/>
      <c r="D1251" s="33" t="s">
        <v>3111</v>
      </c>
      <c r="E1251" s="32" t="s">
        <v>2816</v>
      </c>
      <c r="F1251" s="34"/>
      <c r="G1251" s="35"/>
      <c r="H1251" s="35"/>
      <c r="I1251" s="36"/>
      <c r="J1251" s="37"/>
    </row>
    <row r="1252" spans="1:10" ht="26.1" customHeight="1" x14ac:dyDescent="0.2">
      <c r="A1252" s="16" t="s">
        <v>2169</v>
      </c>
      <c r="B1252" s="17" t="s">
        <v>318</v>
      </c>
      <c r="C1252" s="18" t="s">
        <v>30</v>
      </c>
      <c r="D1252" s="19" t="s">
        <v>319</v>
      </c>
      <c r="E1252" s="20" t="s">
        <v>2822</v>
      </c>
      <c r="F1252" s="21">
        <v>0.49</v>
      </c>
      <c r="G1252" s="22">
        <v>70.33</v>
      </c>
      <c r="H1252" s="22">
        <f>ROUND(G1252 * (1 + 31.29 / 100), 2)</f>
        <v>92.34</v>
      </c>
      <c r="I1252" s="22">
        <f>ROUND(F1252 * H1252, 2)</f>
        <v>45.25</v>
      </c>
      <c r="J1252" s="23">
        <f t="shared" si="157"/>
        <v>4.485259772233164E-7</v>
      </c>
    </row>
    <row r="1253" spans="1:10" ht="39" customHeight="1" x14ac:dyDescent="0.2">
      <c r="A1253" s="16" t="s">
        <v>2170</v>
      </c>
      <c r="B1253" s="17" t="s">
        <v>2171</v>
      </c>
      <c r="C1253" s="18" t="s">
        <v>30</v>
      </c>
      <c r="D1253" s="19" t="s">
        <v>2172</v>
      </c>
      <c r="E1253" s="20" t="s">
        <v>224</v>
      </c>
      <c r="F1253" s="21">
        <v>5.4</v>
      </c>
      <c r="G1253" s="22">
        <v>19.98</v>
      </c>
      <c r="H1253" s="22">
        <f>ROUND(G1253 * (1 + 31.29 / 100), 2)</f>
        <v>26.23</v>
      </c>
      <c r="I1253" s="22">
        <f>ROUND(F1253 * H1253, 2)</f>
        <v>141.63999999999999</v>
      </c>
      <c r="J1253" s="23">
        <f t="shared" si="157"/>
        <v>1.4039606500311719E-6</v>
      </c>
    </row>
    <row r="1254" spans="1:10" ht="26.1" customHeight="1" x14ac:dyDescent="0.2">
      <c r="A1254" s="16" t="s">
        <v>2173</v>
      </c>
      <c r="B1254" s="17" t="s">
        <v>323</v>
      </c>
      <c r="C1254" s="18" t="s">
        <v>30</v>
      </c>
      <c r="D1254" s="19" t="s">
        <v>324</v>
      </c>
      <c r="E1254" s="20" t="s">
        <v>2822</v>
      </c>
      <c r="F1254" s="21">
        <v>0.46</v>
      </c>
      <c r="G1254" s="22">
        <v>18.27</v>
      </c>
      <c r="H1254" s="22">
        <f>ROUND(G1254 * (1 + 31.29 / 100), 2)</f>
        <v>23.99</v>
      </c>
      <c r="I1254" s="22">
        <f>ROUND(F1254 * H1254, 2)</f>
        <v>11.04</v>
      </c>
      <c r="J1254" s="23">
        <f t="shared" si="157"/>
        <v>1.0943042626619697E-7</v>
      </c>
    </row>
    <row r="1255" spans="1:10" ht="39" customHeight="1" x14ac:dyDescent="0.2">
      <c r="A1255" s="16" t="s">
        <v>2174</v>
      </c>
      <c r="B1255" s="17" t="s">
        <v>2171</v>
      </c>
      <c r="C1255" s="18" t="s">
        <v>30</v>
      </c>
      <c r="D1255" s="19" t="s">
        <v>2172</v>
      </c>
      <c r="E1255" s="20" t="s">
        <v>224</v>
      </c>
      <c r="F1255" s="21">
        <v>5.81</v>
      </c>
      <c r="G1255" s="22">
        <v>19.98</v>
      </c>
      <c r="H1255" s="22">
        <f>ROUND(G1255 * (1 + 31.29 / 100), 2)</f>
        <v>26.23</v>
      </c>
      <c r="I1255" s="22">
        <f>ROUND(F1255 * H1255, 2)</f>
        <v>152.4</v>
      </c>
      <c r="J1255" s="23">
        <f t="shared" si="157"/>
        <v>1.5106156669355452E-6</v>
      </c>
    </row>
    <row r="1256" spans="1:10" ht="24" customHeight="1" x14ac:dyDescent="0.2">
      <c r="A1256" s="24" t="s">
        <v>2175</v>
      </c>
      <c r="B1256" s="25"/>
      <c r="C1256" s="25"/>
      <c r="D1256" s="26" t="s">
        <v>2176</v>
      </c>
      <c r="E1256" s="25" t="s">
        <v>2816</v>
      </c>
      <c r="F1256" s="27"/>
      <c r="G1256" s="28"/>
      <c r="H1256" s="28"/>
      <c r="I1256" s="29">
        <f>SUM(I1257:I1364)</f>
        <v>2058717.7499999998</v>
      </c>
      <c r="J1256" s="30">
        <f t="shared" si="157"/>
        <v>2.0406373273938943E-2</v>
      </c>
    </row>
    <row r="1257" spans="1:10" ht="24" customHeight="1" x14ac:dyDescent="0.2">
      <c r="A1257" s="38" t="s">
        <v>2177</v>
      </c>
      <c r="B1257" s="39" t="s">
        <v>2178</v>
      </c>
      <c r="C1257" s="40" t="s">
        <v>22</v>
      </c>
      <c r="D1257" s="41" t="s">
        <v>3119</v>
      </c>
      <c r="E1257" s="42" t="s">
        <v>43</v>
      </c>
      <c r="F1257" s="43">
        <v>2</v>
      </c>
      <c r="G1257" s="44">
        <v>32139.99</v>
      </c>
      <c r="H1257" s="44">
        <f t="shared" ref="H1257:H1264" si="160">ROUND(G1257 * (1 + 31.29 / 100), 2)</f>
        <v>42196.59</v>
      </c>
      <c r="I1257" s="44">
        <f t="shared" ref="I1257:I1264" si="161">ROUND(F1257 * H1257, 2)</f>
        <v>84393.18</v>
      </c>
      <c r="J1257" s="45">
        <f t="shared" si="157"/>
        <v>8.3652007802172905E-4</v>
      </c>
    </row>
    <row r="1258" spans="1:10" ht="65.099999999999994" customHeight="1" x14ac:dyDescent="0.2">
      <c r="A1258" s="16" t="s">
        <v>2179</v>
      </c>
      <c r="B1258" s="17" t="s">
        <v>2180</v>
      </c>
      <c r="C1258" s="18" t="s">
        <v>30</v>
      </c>
      <c r="D1258" s="19" t="s">
        <v>2181</v>
      </c>
      <c r="E1258" s="20" t="s">
        <v>43</v>
      </c>
      <c r="F1258" s="21">
        <v>2</v>
      </c>
      <c r="G1258" s="22">
        <v>135.80000000000001</v>
      </c>
      <c r="H1258" s="22">
        <f t="shared" si="160"/>
        <v>178.29</v>
      </c>
      <c r="I1258" s="22">
        <f t="shared" si="161"/>
        <v>356.58</v>
      </c>
      <c r="J1258" s="23">
        <f t="shared" si="157"/>
        <v>3.5344838222826555E-6</v>
      </c>
    </row>
    <row r="1259" spans="1:10" ht="65.099999999999994" customHeight="1" x14ac:dyDescent="0.2">
      <c r="A1259" s="16" t="s">
        <v>2182</v>
      </c>
      <c r="B1259" s="17" t="s">
        <v>2183</v>
      </c>
      <c r="C1259" s="18" t="s">
        <v>30</v>
      </c>
      <c r="D1259" s="19" t="s">
        <v>2184</v>
      </c>
      <c r="E1259" s="20" t="s">
        <v>43</v>
      </c>
      <c r="F1259" s="21">
        <v>114</v>
      </c>
      <c r="G1259" s="22">
        <v>124.57</v>
      </c>
      <c r="H1259" s="22">
        <f t="shared" si="160"/>
        <v>163.55000000000001</v>
      </c>
      <c r="I1259" s="22">
        <f t="shared" si="161"/>
        <v>18644.7</v>
      </c>
      <c r="J1259" s="23">
        <f t="shared" si="157"/>
        <v>1.8480955331570315E-4</v>
      </c>
    </row>
    <row r="1260" spans="1:10" ht="39" customHeight="1" x14ac:dyDescent="0.2">
      <c r="A1260" s="16" t="s">
        <v>2185</v>
      </c>
      <c r="B1260" s="17" t="s">
        <v>2186</v>
      </c>
      <c r="C1260" s="18" t="s">
        <v>30</v>
      </c>
      <c r="D1260" s="19" t="s">
        <v>2187</v>
      </c>
      <c r="E1260" s="20" t="s">
        <v>43</v>
      </c>
      <c r="F1260" s="21">
        <v>1</v>
      </c>
      <c r="G1260" s="22">
        <v>337.99</v>
      </c>
      <c r="H1260" s="22">
        <f t="shared" si="160"/>
        <v>443.75</v>
      </c>
      <c r="I1260" s="22">
        <f t="shared" si="161"/>
        <v>443.75</v>
      </c>
      <c r="J1260" s="23">
        <f t="shared" si="157"/>
        <v>4.3985282296761687E-6</v>
      </c>
    </row>
    <row r="1261" spans="1:10" ht="39" customHeight="1" x14ac:dyDescent="0.2">
      <c r="A1261" s="16" t="s">
        <v>2188</v>
      </c>
      <c r="B1261" s="17" t="s">
        <v>2189</v>
      </c>
      <c r="C1261" s="18" t="s">
        <v>30</v>
      </c>
      <c r="D1261" s="19" t="s">
        <v>2190</v>
      </c>
      <c r="E1261" s="20" t="s">
        <v>43</v>
      </c>
      <c r="F1261" s="21">
        <v>7</v>
      </c>
      <c r="G1261" s="22">
        <v>104.28</v>
      </c>
      <c r="H1261" s="22">
        <f t="shared" si="160"/>
        <v>136.91</v>
      </c>
      <c r="I1261" s="22">
        <f t="shared" si="161"/>
        <v>958.37</v>
      </c>
      <c r="J1261" s="23">
        <f t="shared" si="157"/>
        <v>9.4995323931825351E-6</v>
      </c>
    </row>
    <row r="1262" spans="1:10" ht="39" customHeight="1" x14ac:dyDescent="0.2">
      <c r="A1262" s="16" t="s">
        <v>2191</v>
      </c>
      <c r="B1262" s="17" t="s">
        <v>2192</v>
      </c>
      <c r="C1262" s="18" t="s">
        <v>30</v>
      </c>
      <c r="D1262" s="19" t="s">
        <v>2193</v>
      </c>
      <c r="E1262" s="20" t="s">
        <v>43</v>
      </c>
      <c r="F1262" s="21">
        <v>7</v>
      </c>
      <c r="G1262" s="22">
        <v>91.33</v>
      </c>
      <c r="H1262" s="22">
        <f t="shared" si="160"/>
        <v>119.91</v>
      </c>
      <c r="I1262" s="22">
        <f t="shared" si="161"/>
        <v>839.37</v>
      </c>
      <c r="J1262" s="23">
        <f t="shared" si="157"/>
        <v>8.3199834144074052E-6</v>
      </c>
    </row>
    <row r="1263" spans="1:10" ht="39" customHeight="1" x14ac:dyDescent="0.2">
      <c r="A1263" s="16" t="s">
        <v>2194</v>
      </c>
      <c r="B1263" s="17" t="s">
        <v>2195</v>
      </c>
      <c r="C1263" s="18" t="s">
        <v>30</v>
      </c>
      <c r="D1263" s="19" t="s">
        <v>2196</v>
      </c>
      <c r="E1263" s="20" t="s">
        <v>43</v>
      </c>
      <c r="F1263" s="21">
        <v>49</v>
      </c>
      <c r="G1263" s="22">
        <v>205.81</v>
      </c>
      <c r="H1263" s="22">
        <f t="shared" si="160"/>
        <v>270.20999999999998</v>
      </c>
      <c r="I1263" s="22">
        <f t="shared" si="161"/>
        <v>13240.29</v>
      </c>
      <c r="J1263" s="23">
        <f t="shared" si="157"/>
        <v>1.3124008864022331E-4</v>
      </c>
    </row>
    <row r="1264" spans="1:10" ht="51.95" customHeight="1" x14ac:dyDescent="0.2">
      <c r="A1264" s="16" t="s">
        <v>2197</v>
      </c>
      <c r="B1264" s="17" t="s">
        <v>2198</v>
      </c>
      <c r="C1264" s="18" t="s">
        <v>30</v>
      </c>
      <c r="D1264" s="19" t="s">
        <v>2199</v>
      </c>
      <c r="E1264" s="20" t="s">
        <v>43</v>
      </c>
      <c r="F1264" s="21">
        <v>6</v>
      </c>
      <c r="G1264" s="22">
        <v>220.87</v>
      </c>
      <c r="H1264" s="22">
        <f t="shared" si="160"/>
        <v>289.98</v>
      </c>
      <c r="I1264" s="22">
        <f t="shared" si="161"/>
        <v>1739.88</v>
      </c>
      <c r="J1264" s="23">
        <f t="shared" si="157"/>
        <v>1.7245997287321632E-5</v>
      </c>
    </row>
    <row r="1265" spans="1:10" ht="24" customHeight="1" x14ac:dyDescent="0.2">
      <c r="A1265" s="31" t="s">
        <v>2200</v>
      </c>
      <c r="B1265" s="32"/>
      <c r="C1265" s="32"/>
      <c r="D1265" s="33" t="s">
        <v>3120</v>
      </c>
      <c r="E1265" s="32" t="s">
        <v>2816</v>
      </c>
      <c r="F1265" s="34"/>
      <c r="G1265" s="35"/>
      <c r="H1265" s="35"/>
      <c r="I1265" s="36"/>
      <c r="J1265" s="37"/>
    </row>
    <row r="1266" spans="1:10" ht="26.1" customHeight="1" x14ac:dyDescent="0.2">
      <c r="A1266" s="16" t="s">
        <v>2201</v>
      </c>
      <c r="B1266" s="17" t="s">
        <v>318</v>
      </c>
      <c r="C1266" s="18" t="s">
        <v>30</v>
      </c>
      <c r="D1266" s="19" t="s">
        <v>319</v>
      </c>
      <c r="E1266" s="20" t="s">
        <v>2822</v>
      </c>
      <c r="F1266" s="21">
        <v>145.33000000000001</v>
      </c>
      <c r="G1266" s="22">
        <v>70.33</v>
      </c>
      <c r="H1266" s="22">
        <f t="shared" ref="H1266:H1277" si="162">ROUND(G1266 * (1 + 31.29 / 100), 2)</f>
        <v>92.34</v>
      </c>
      <c r="I1266" s="22">
        <f t="shared" ref="I1266:I1277" si="163">ROUND(F1266 * H1266, 2)</f>
        <v>13419.77</v>
      </c>
      <c r="J1266" s="23">
        <f t="shared" si="157"/>
        <v>1.3301912604115238E-4</v>
      </c>
    </row>
    <row r="1267" spans="1:10" ht="51.95" customHeight="1" x14ac:dyDescent="0.2">
      <c r="A1267" s="16" t="s">
        <v>2202</v>
      </c>
      <c r="B1267" s="17" t="s">
        <v>2203</v>
      </c>
      <c r="C1267" s="18" t="s">
        <v>30</v>
      </c>
      <c r="D1267" s="19" t="s">
        <v>2204</v>
      </c>
      <c r="E1267" s="20" t="s">
        <v>224</v>
      </c>
      <c r="F1267" s="21">
        <v>585.29999999999995</v>
      </c>
      <c r="G1267" s="22">
        <v>106.2</v>
      </c>
      <c r="H1267" s="22">
        <f t="shared" si="162"/>
        <v>139.43</v>
      </c>
      <c r="I1267" s="22">
        <f t="shared" si="163"/>
        <v>81608.38</v>
      </c>
      <c r="J1267" s="23">
        <f t="shared" si="157"/>
        <v>8.0891664948313266E-4</v>
      </c>
    </row>
    <row r="1268" spans="1:10" ht="26.1" customHeight="1" x14ac:dyDescent="0.2">
      <c r="A1268" s="16" t="s">
        <v>2205</v>
      </c>
      <c r="B1268" s="17" t="s">
        <v>323</v>
      </c>
      <c r="C1268" s="18" t="s">
        <v>30</v>
      </c>
      <c r="D1268" s="19" t="s">
        <v>324</v>
      </c>
      <c r="E1268" s="20" t="s">
        <v>2822</v>
      </c>
      <c r="F1268" s="21">
        <v>144.38</v>
      </c>
      <c r="G1268" s="22">
        <v>18.27</v>
      </c>
      <c r="H1268" s="22">
        <f t="shared" si="162"/>
        <v>23.99</v>
      </c>
      <c r="I1268" s="22">
        <f t="shared" si="163"/>
        <v>3463.68</v>
      </c>
      <c r="J1268" s="23">
        <f t="shared" si="157"/>
        <v>3.4332606779864231E-5</v>
      </c>
    </row>
    <row r="1269" spans="1:10" ht="51.95" customHeight="1" x14ac:dyDescent="0.2">
      <c r="A1269" s="16" t="s">
        <v>2206</v>
      </c>
      <c r="B1269" s="17" t="s">
        <v>2203</v>
      </c>
      <c r="C1269" s="18" t="s">
        <v>30</v>
      </c>
      <c r="D1269" s="19" t="s">
        <v>2204</v>
      </c>
      <c r="E1269" s="20" t="s">
        <v>224</v>
      </c>
      <c r="F1269" s="21">
        <v>526.14</v>
      </c>
      <c r="G1269" s="22">
        <v>106.2</v>
      </c>
      <c r="H1269" s="22">
        <f t="shared" si="162"/>
        <v>139.43</v>
      </c>
      <c r="I1269" s="22">
        <f t="shared" si="163"/>
        <v>73359.7</v>
      </c>
      <c r="J1269" s="23">
        <f t="shared" si="157"/>
        <v>7.271542791449574E-4</v>
      </c>
    </row>
    <row r="1270" spans="1:10" ht="65.099999999999994" customHeight="1" x14ac:dyDescent="0.2">
      <c r="A1270" s="16" t="s">
        <v>2207</v>
      </c>
      <c r="B1270" s="17" t="s">
        <v>2208</v>
      </c>
      <c r="C1270" s="18" t="s">
        <v>30</v>
      </c>
      <c r="D1270" s="19" t="s">
        <v>2209</v>
      </c>
      <c r="E1270" s="20" t="s">
        <v>43</v>
      </c>
      <c r="F1270" s="21">
        <v>2</v>
      </c>
      <c r="G1270" s="22">
        <v>2305.1</v>
      </c>
      <c r="H1270" s="22">
        <f t="shared" si="162"/>
        <v>3026.37</v>
      </c>
      <c r="I1270" s="22">
        <f t="shared" si="163"/>
        <v>6052.74</v>
      </c>
      <c r="J1270" s="23">
        <f t="shared" si="157"/>
        <v>5.9995825931020026E-5</v>
      </c>
    </row>
    <row r="1271" spans="1:10" ht="65.099999999999994" customHeight="1" x14ac:dyDescent="0.2">
      <c r="A1271" s="16" t="s">
        <v>2210</v>
      </c>
      <c r="B1271" s="17" t="s">
        <v>2211</v>
      </c>
      <c r="C1271" s="18" t="s">
        <v>30</v>
      </c>
      <c r="D1271" s="19" t="s">
        <v>2212</v>
      </c>
      <c r="E1271" s="20" t="s">
        <v>43</v>
      </c>
      <c r="F1271" s="21">
        <v>34</v>
      </c>
      <c r="G1271" s="22">
        <v>1901.35</v>
      </c>
      <c r="H1271" s="22">
        <f t="shared" si="162"/>
        <v>2496.2800000000002</v>
      </c>
      <c r="I1271" s="22">
        <f t="shared" si="163"/>
        <v>84873.52</v>
      </c>
      <c r="J1271" s="23">
        <f t="shared" si="157"/>
        <v>8.4128129278193795E-4</v>
      </c>
    </row>
    <row r="1272" spans="1:10" ht="51.95" customHeight="1" x14ac:dyDescent="0.2">
      <c r="A1272" s="16" t="s">
        <v>2213</v>
      </c>
      <c r="B1272" s="17" t="s">
        <v>2214</v>
      </c>
      <c r="C1272" s="18" t="s">
        <v>30</v>
      </c>
      <c r="D1272" s="19" t="s">
        <v>2215</v>
      </c>
      <c r="E1272" s="20" t="s">
        <v>43</v>
      </c>
      <c r="F1272" s="21">
        <v>36</v>
      </c>
      <c r="G1272" s="22">
        <v>92.81</v>
      </c>
      <c r="H1272" s="22">
        <f t="shared" si="162"/>
        <v>121.85</v>
      </c>
      <c r="I1272" s="22">
        <f t="shared" si="163"/>
        <v>4386.6000000000004</v>
      </c>
      <c r="J1272" s="23">
        <f t="shared" si="157"/>
        <v>4.3480752523487287E-5</v>
      </c>
    </row>
    <row r="1273" spans="1:10" ht="26.1" customHeight="1" x14ac:dyDescent="0.2">
      <c r="A1273" s="16" t="s">
        <v>2216</v>
      </c>
      <c r="B1273" s="17" t="s">
        <v>1572</v>
      </c>
      <c r="C1273" s="18" t="s">
        <v>30</v>
      </c>
      <c r="D1273" s="19" t="s">
        <v>1573</v>
      </c>
      <c r="E1273" s="20" t="s">
        <v>43</v>
      </c>
      <c r="F1273" s="21">
        <v>4</v>
      </c>
      <c r="G1273" s="22">
        <v>240.81</v>
      </c>
      <c r="H1273" s="22">
        <f t="shared" si="162"/>
        <v>316.16000000000003</v>
      </c>
      <c r="I1273" s="22">
        <f t="shared" si="163"/>
        <v>1264.6400000000001</v>
      </c>
      <c r="J1273" s="23">
        <f t="shared" si="157"/>
        <v>1.2535334626203202E-5</v>
      </c>
    </row>
    <row r="1274" spans="1:10" ht="26.1" customHeight="1" x14ac:dyDescent="0.2">
      <c r="A1274" s="16" t="s">
        <v>2217</v>
      </c>
      <c r="B1274" s="17" t="s">
        <v>2218</v>
      </c>
      <c r="C1274" s="18" t="s">
        <v>30</v>
      </c>
      <c r="D1274" s="19" t="s">
        <v>2219</v>
      </c>
      <c r="E1274" s="20" t="s">
        <v>43</v>
      </c>
      <c r="F1274" s="21">
        <v>2</v>
      </c>
      <c r="G1274" s="22">
        <v>534.61</v>
      </c>
      <c r="H1274" s="22">
        <f t="shared" si="162"/>
        <v>701.89</v>
      </c>
      <c r="I1274" s="22">
        <f t="shared" si="163"/>
        <v>1403.78</v>
      </c>
      <c r="J1274" s="23">
        <f t="shared" si="157"/>
        <v>1.3914514835503803E-5</v>
      </c>
    </row>
    <row r="1275" spans="1:10" ht="39" customHeight="1" x14ac:dyDescent="0.2">
      <c r="A1275" s="16" t="s">
        <v>2220</v>
      </c>
      <c r="B1275" s="17" t="s">
        <v>1578</v>
      </c>
      <c r="C1275" s="18" t="s">
        <v>30</v>
      </c>
      <c r="D1275" s="19" t="s">
        <v>1579</v>
      </c>
      <c r="E1275" s="20" t="s">
        <v>43</v>
      </c>
      <c r="F1275" s="21">
        <v>1</v>
      </c>
      <c r="G1275" s="22">
        <v>368.32</v>
      </c>
      <c r="H1275" s="22">
        <f t="shared" si="162"/>
        <v>483.57</v>
      </c>
      <c r="I1275" s="22">
        <f t="shared" si="163"/>
        <v>483.57</v>
      </c>
      <c r="J1275" s="23">
        <f t="shared" si="157"/>
        <v>4.7932310896326876E-6</v>
      </c>
    </row>
    <row r="1276" spans="1:10" ht="26.1" customHeight="1" x14ac:dyDescent="0.2">
      <c r="A1276" s="16" t="s">
        <v>2221</v>
      </c>
      <c r="B1276" s="17" t="s">
        <v>2222</v>
      </c>
      <c r="C1276" s="18" t="s">
        <v>27</v>
      </c>
      <c r="D1276" s="19" t="s">
        <v>3121</v>
      </c>
      <c r="E1276" s="20" t="s">
        <v>43</v>
      </c>
      <c r="F1276" s="21">
        <v>2</v>
      </c>
      <c r="G1276" s="22">
        <v>203.96</v>
      </c>
      <c r="H1276" s="22">
        <f t="shared" si="162"/>
        <v>267.77999999999997</v>
      </c>
      <c r="I1276" s="22">
        <f t="shared" si="163"/>
        <v>535.55999999999995</v>
      </c>
      <c r="J1276" s="23">
        <f t="shared" si="157"/>
        <v>5.3085651350656202E-6</v>
      </c>
    </row>
    <row r="1277" spans="1:10" ht="26.1" customHeight="1" x14ac:dyDescent="0.2">
      <c r="A1277" s="16" t="s">
        <v>2223</v>
      </c>
      <c r="B1277" s="17" t="s">
        <v>2224</v>
      </c>
      <c r="C1277" s="18" t="s">
        <v>30</v>
      </c>
      <c r="D1277" s="19" t="s">
        <v>2225</v>
      </c>
      <c r="E1277" s="20" t="s">
        <v>43</v>
      </c>
      <c r="F1277" s="21">
        <v>2</v>
      </c>
      <c r="G1277" s="22">
        <v>151.4</v>
      </c>
      <c r="H1277" s="22">
        <f t="shared" si="162"/>
        <v>198.77</v>
      </c>
      <c r="I1277" s="22">
        <f t="shared" si="163"/>
        <v>397.54</v>
      </c>
      <c r="J1277" s="23">
        <f t="shared" si="157"/>
        <v>3.9404865632123142E-6</v>
      </c>
    </row>
    <row r="1278" spans="1:10" ht="24" customHeight="1" x14ac:dyDescent="0.2">
      <c r="A1278" s="31" t="s">
        <v>2226</v>
      </c>
      <c r="B1278" s="32"/>
      <c r="C1278" s="32"/>
      <c r="D1278" s="33" t="s">
        <v>3122</v>
      </c>
      <c r="E1278" s="32" t="s">
        <v>2816</v>
      </c>
      <c r="F1278" s="34"/>
      <c r="G1278" s="35"/>
      <c r="H1278" s="35"/>
      <c r="I1278" s="36"/>
      <c r="J1278" s="37"/>
    </row>
    <row r="1279" spans="1:10" ht="26.1" customHeight="1" x14ac:dyDescent="0.2">
      <c r="A1279" s="16" t="s">
        <v>2227</v>
      </c>
      <c r="B1279" s="17" t="s">
        <v>318</v>
      </c>
      <c r="C1279" s="18" t="s">
        <v>30</v>
      </c>
      <c r="D1279" s="19" t="s">
        <v>319</v>
      </c>
      <c r="E1279" s="20" t="s">
        <v>2822</v>
      </c>
      <c r="F1279" s="21">
        <v>56</v>
      </c>
      <c r="G1279" s="22">
        <v>70.33</v>
      </c>
      <c r="H1279" s="22">
        <f>ROUND(G1279 * (1 + 31.29 / 100), 2)</f>
        <v>92.34</v>
      </c>
      <c r="I1279" s="22">
        <f>ROUND(F1279 * H1279, 2)</f>
        <v>5171.04</v>
      </c>
      <c r="J1279" s="23">
        <f t="shared" si="157"/>
        <v>5.1256260094162609E-5</v>
      </c>
    </row>
    <row r="1280" spans="1:10" ht="39" customHeight="1" x14ac:dyDescent="0.2">
      <c r="A1280" s="16" t="s">
        <v>2228</v>
      </c>
      <c r="B1280" s="17" t="s">
        <v>2229</v>
      </c>
      <c r="C1280" s="18" t="s">
        <v>30</v>
      </c>
      <c r="D1280" s="19" t="s">
        <v>2230</v>
      </c>
      <c r="E1280" s="20" t="s">
        <v>224</v>
      </c>
      <c r="F1280" s="21">
        <v>318</v>
      </c>
      <c r="G1280" s="22">
        <v>10.24</v>
      </c>
      <c r="H1280" s="22">
        <f>ROUND(G1280 * (1 + 31.29 / 100), 2)</f>
        <v>13.44</v>
      </c>
      <c r="I1280" s="22">
        <f>ROUND(F1280 * H1280, 2)</f>
        <v>4273.92</v>
      </c>
      <c r="J1280" s="23">
        <f t="shared" si="157"/>
        <v>4.2363848498879035E-5</v>
      </c>
    </row>
    <row r="1281" spans="1:10" ht="26.1" customHeight="1" x14ac:dyDescent="0.2">
      <c r="A1281" s="16" t="s">
        <v>2231</v>
      </c>
      <c r="B1281" s="17" t="s">
        <v>323</v>
      </c>
      <c r="C1281" s="18" t="s">
        <v>30</v>
      </c>
      <c r="D1281" s="19" t="s">
        <v>324</v>
      </c>
      <c r="E1281" s="20" t="s">
        <v>2822</v>
      </c>
      <c r="F1281" s="21">
        <v>56.75</v>
      </c>
      <c r="G1281" s="22">
        <v>18.27</v>
      </c>
      <c r="H1281" s="22">
        <f>ROUND(G1281 * (1 + 31.29 / 100), 2)</f>
        <v>23.99</v>
      </c>
      <c r="I1281" s="22">
        <f>ROUND(F1281 * H1281, 2)</f>
        <v>1361.43</v>
      </c>
      <c r="J1281" s="23">
        <f t="shared" si="157"/>
        <v>1.3494734169527948E-5</v>
      </c>
    </row>
    <row r="1282" spans="1:10" ht="39" customHeight="1" x14ac:dyDescent="0.2">
      <c r="A1282" s="16" t="s">
        <v>2232</v>
      </c>
      <c r="B1282" s="17" t="s">
        <v>2233</v>
      </c>
      <c r="C1282" s="18" t="s">
        <v>30</v>
      </c>
      <c r="D1282" s="19" t="s">
        <v>2234</v>
      </c>
      <c r="E1282" s="20" t="s">
        <v>43</v>
      </c>
      <c r="F1282" s="21">
        <v>8</v>
      </c>
      <c r="G1282" s="22">
        <v>102.29</v>
      </c>
      <c r="H1282" s="22">
        <f>ROUND(G1282 * (1 + 31.29 / 100), 2)</f>
        <v>134.30000000000001</v>
      </c>
      <c r="I1282" s="22">
        <f>ROUND(F1282 * H1282, 2)</f>
        <v>1074.4000000000001</v>
      </c>
      <c r="J1282" s="23">
        <f t="shared" si="157"/>
        <v>1.064964220836975E-5</v>
      </c>
    </row>
    <row r="1283" spans="1:10" ht="26.1" customHeight="1" x14ac:dyDescent="0.2">
      <c r="A1283" s="16" t="s">
        <v>2235</v>
      </c>
      <c r="B1283" s="17" t="s">
        <v>2236</v>
      </c>
      <c r="C1283" s="18" t="s">
        <v>30</v>
      </c>
      <c r="D1283" s="19" t="s">
        <v>2237</v>
      </c>
      <c r="E1283" s="20" t="s">
        <v>43</v>
      </c>
      <c r="F1283" s="21">
        <v>12</v>
      </c>
      <c r="G1283" s="22">
        <v>45.89</v>
      </c>
      <c r="H1283" s="22">
        <f>ROUND(G1283 * (1 + 31.29 / 100), 2)</f>
        <v>60.25</v>
      </c>
      <c r="I1283" s="22">
        <f>ROUND(F1283 * H1283, 2)</f>
        <v>723</v>
      </c>
      <c r="J1283" s="23">
        <f t="shared" si="157"/>
        <v>7.1665034592808345E-6</v>
      </c>
    </row>
    <row r="1284" spans="1:10" ht="24" customHeight="1" x14ac:dyDescent="0.2">
      <c r="A1284" s="31" t="s">
        <v>2238</v>
      </c>
      <c r="B1284" s="32"/>
      <c r="C1284" s="32"/>
      <c r="D1284" s="33" t="s">
        <v>3123</v>
      </c>
      <c r="E1284" s="32" t="s">
        <v>2816</v>
      </c>
      <c r="F1284" s="34"/>
      <c r="G1284" s="35"/>
      <c r="H1284" s="35"/>
      <c r="I1284" s="36"/>
      <c r="J1284" s="37"/>
    </row>
    <row r="1285" spans="1:10" ht="26.1" customHeight="1" x14ac:dyDescent="0.2">
      <c r="A1285" s="16" t="s">
        <v>2239</v>
      </c>
      <c r="B1285" s="17" t="s">
        <v>2240</v>
      </c>
      <c r="C1285" s="18" t="s">
        <v>27</v>
      </c>
      <c r="D1285" s="19" t="s">
        <v>3124</v>
      </c>
      <c r="E1285" s="20" t="s">
        <v>43</v>
      </c>
      <c r="F1285" s="21">
        <v>337</v>
      </c>
      <c r="G1285" s="22">
        <v>34.65</v>
      </c>
      <c r="H1285" s="22">
        <f t="shared" ref="H1285:H1320" si="164">ROUND(G1285 * (1 + 31.29 / 100), 2)</f>
        <v>45.49</v>
      </c>
      <c r="I1285" s="22">
        <f t="shared" ref="I1285:I1320" si="165">ROUND(F1285 * H1285, 2)</f>
        <v>15330.13</v>
      </c>
      <c r="J1285" s="23">
        <f t="shared" ref="J1285:J1348" si="166">I1285 / 100886018.42</f>
        <v>1.5195495114277301E-4</v>
      </c>
    </row>
    <row r="1286" spans="1:10" ht="26.1" customHeight="1" x14ac:dyDescent="0.2">
      <c r="A1286" s="16" t="s">
        <v>2241</v>
      </c>
      <c r="B1286" s="17" t="s">
        <v>2242</v>
      </c>
      <c r="C1286" s="18" t="s">
        <v>27</v>
      </c>
      <c r="D1286" s="19" t="s">
        <v>3125</v>
      </c>
      <c r="E1286" s="20" t="s">
        <v>43</v>
      </c>
      <c r="F1286" s="21">
        <v>292</v>
      </c>
      <c r="G1286" s="22">
        <v>45.23</v>
      </c>
      <c r="H1286" s="22">
        <f t="shared" si="164"/>
        <v>59.38</v>
      </c>
      <c r="I1286" s="22">
        <f t="shared" si="165"/>
        <v>17338.96</v>
      </c>
      <c r="J1286" s="23">
        <f t="shared" si="166"/>
        <v>1.7186682824388936E-4</v>
      </c>
    </row>
    <row r="1287" spans="1:10" ht="26.1" customHeight="1" x14ac:dyDescent="0.2">
      <c r="A1287" s="16" t="s">
        <v>2243</v>
      </c>
      <c r="B1287" s="17" t="s">
        <v>2244</v>
      </c>
      <c r="C1287" s="18" t="s">
        <v>27</v>
      </c>
      <c r="D1287" s="19" t="s">
        <v>3126</v>
      </c>
      <c r="E1287" s="20" t="s">
        <v>43</v>
      </c>
      <c r="F1287" s="21">
        <v>38</v>
      </c>
      <c r="G1287" s="22">
        <v>45.23</v>
      </c>
      <c r="H1287" s="22">
        <f t="shared" si="164"/>
        <v>59.38</v>
      </c>
      <c r="I1287" s="22">
        <f t="shared" si="165"/>
        <v>2256.44</v>
      </c>
      <c r="J1287" s="23">
        <f t="shared" si="166"/>
        <v>2.2366231072834921E-5</v>
      </c>
    </row>
    <row r="1288" spans="1:10" ht="26.1" customHeight="1" x14ac:dyDescent="0.2">
      <c r="A1288" s="38" t="s">
        <v>2245</v>
      </c>
      <c r="B1288" s="39" t="s">
        <v>2246</v>
      </c>
      <c r="C1288" s="40" t="s">
        <v>22</v>
      </c>
      <c r="D1288" s="41" t="s">
        <v>3127</v>
      </c>
      <c r="E1288" s="42" t="s">
        <v>43</v>
      </c>
      <c r="F1288" s="43">
        <v>14</v>
      </c>
      <c r="G1288" s="44">
        <v>34.840000000000003</v>
      </c>
      <c r="H1288" s="44">
        <f t="shared" si="164"/>
        <v>45.74</v>
      </c>
      <c r="I1288" s="44">
        <f t="shared" si="165"/>
        <v>640.36</v>
      </c>
      <c r="J1288" s="45">
        <f t="shared" si="166"/>
        <v>6.347361210491114E-6</v>
      </c>
    </row>
    <row r="1289" spans="1:10" ht="26.1" customHeight="1" x14ac:dyDescent="0.2">
      <c r="A1289" s="38" t="s">
        <v>2247</v>
      </c>
      <c r="B1289" s="39" t="s">
        <v>2248</v>
      </c>
      <c r="C1289" s="40" t="s">
        <v>22</v>
      </c>
      <c r="D1289" s="41" t="s">
        <v>3128</v>
      </c>
      <c r="E1289" s="42" t="s">
        <v>43</v>
      </c>
      <c r="F1289" s="43">
        <v>62</v>
      </c>
      <c r="G1289" s="44">
        <v>27.5</v>
      </c>
      <c r="H1289" s="44">
        <f t="shared" si="164"/>
        <v>36.1</v>
      </c>
      <c r="I1289" s="44">
        <f t="shared" si="165"/>
        <v>2238.1999999999998</v>
      </c>
      <c r="J1289" s="45">
        <f t="shared" si="166"/>
        <v>2.218543297726468E-5</v>
      </c>
    </row>
    <row r="1290" spans="1:10" ht="26.1" customHeight="1" x14ac:dyDescent="0.2">
      <c r="A1290" s="16" t="s">
        <v>2249</v>
      </c>
      <c r="B1290" s="17" t="s">
        <v>2250</v>
      </c>
      <c r="C1290" s="18" t="s">
        <v>27</v>
      </c>
      <c r="D1290" s="19" t="s">
        <v>3129</v>
      </c>
      <c r="E1290" s="20" t="s">
        <v>43</v>
      </c>
      <c r="F1290" s="21">
        <v>213</v>
      </c>
      <c r="G1290" s="22">
        <v>65.260000000000005</v>
      </c>
      <c r="H1290" s="22">
        <f t="shared" si="164"/>
        <v>85.68</v>
      </c>
      <c r="I1290" s="22">
        <f t="shared" si="165"/>
        <v>18249.84</v>
      </c>
      <c r="J1290" s="23">
        <f t="shared" si="166"/>
        <v>1.8089563138495401E-4</v>
      </c>
    </row>
    <row r="1291" spans="1:10" ht="26.1" customHeight="1" x14ac:dyDescent="0.2">
      <c r="A1291" s="16" t="s">
        <v>2251</v>
      </c>
      <c r="B1291" s="17" t="s">
        <v>2252</v>
      </c>
      <c r="C1291" s="18" t="s">
        <v>27</v>
      </c>
      <c r="D1291" s="19" t="s">
        <v>3130</v>
      </c>
      <c r="E1291" s="20" t="s">
        <v>43</v>
      </c>
      <c r="F1291" s="21">
        <v>3</v>
      </c>
      <c r="G1291" s="22">
        <v>88.92</v>
      </c>
      <c r="H1291" s="22">
        <f t="shared" si="164"/>
        <v>116.74</v>
      </c>
      <c r="I1291" s="22">
        <f t="shared" si="165"/>
        <v>350.22</v>
      </c>
      <c r="J1291" s="23">
        <f t="shared" si="166"/>
        <v>3.4714423810640859E-6</v>
      </c>
    </row>
    <row r="1292" spans="1:10" ht="26.1" customHeight="1" x14ac:dyDescent="0.2">
      <c r="A1292" s="16" t="s">
        <v>2253</v>
      </c>
      <c r="B1292" s="17" t="s">
        <v>2254</v>
      </c>
      <c r="C1292" s="18" t="s">
        <v>27</v>
      </c>
      <c r="D1292" s="19" t="s">
        <v>3131</v>
      </c>
      <c r="E1292" s="20" t="s">
        <v>43</v>
      </c>
      <c r="F1292" s="21">
        <v>170</v>
      </c>
      <c r="G1292" s="22">
        <v>88.92</v>
      </c>
      <c r="H1292" s="22">
        <f t="shared" si="164"/>
        <v>116.74</v>
      </c>
      <c r="I1292" s="22">
        <f t="shared" si="165"/>
        <v>19845.8</v>
      </c>
      <c r="J1292" s="23">
        <f t="shared" si="166"/>
        <v>1.9671506826029819E-4</v>
      </c>
    </row>
    <row r="1293" spans="1:10" ht="26.1" customHeight="1" x14ac:dyDescent="0.2">
      <c r="A1293" s="16" t="s">
        <v>2255</v>
      </c>
      <c r="B1293" s="17" t="s">
        <v>2256</v>
      </c>
      <c r="C1293" s="18" t="s">
        <v>27</v>
      </c>
      <c r="D1293" s="19" t="s">
        <v>3132</v>
      </c>
      <c r="E1293" s="20" t="s">
        <v>43</v>
      </c>
      <c r="F1293" s="21">
        <v>3</v>
      </c>
      <c r="G1293" s="22">
        <v>88.38</v>
      </c>
      <c r="H1293" s="22">
        <f t="shared" si="164"/>
        <v>116.03</v>
      </c>
      <c r="I1293" s="22">
        <f t="shared" si="165"/>
        <v>348.09</v>
      </c>
      <c r="J1293" s="23">
        <f t="shared" si="166"/>
        <v>3.4503294455616398E-6</v>
      </c>
    </row>
    <row r="1294" spans="1:10" ht="26.1" customHeight="1" x14ac:dyDescent="0.2">
      <c r="A1294" s="16" t="s">
        <v>2257</v>
      </c>
      <c r="B1294" s="17" t="s">
        <v>2258</v>
      </c>
      <c r="C1294" s="18" t="s">
        <v>27</v>
      </c>
      <c r="D1294" s="19" t="s">
        <v>3133</v>
      </c>
      <c r="E1294" s="20" t="s">
        <v>43</v>
      </c>
      <c r="F1294" s="21">
        <v>2</v>
      </c>
      <c r="G1294" s="22">
        <v>153.97</v>
      </c>
      <c r="H1294" s="22">
        <f t="shared" si="164"/>
        <v>202.15</v>
      </c>
      <c r="I1294" s="22">
        <f t="shared" si="165"/>
        <v>404.3</v>
      </c>
      <c r="J1294" s="23">
        <f t="shared" si="166"/>
        <v>4.0074928749477752E-6</v>
      </c>
    </row>
    <row r="1295" spans="1:10" ht="26.1" customHeight="1" x14ac:dyDescent="0.2">
      <c r="A1295" s="16" t="s">
        <v>2259</v>
      </c>
      <c r="B1295" s="17" t="s">
        <v>2260</v>
      </c>
      <c r="C1295" s="18" t="s">
        <v>27</v>
      </c>
      <c r="D1295" s="19" t="s">
        <v>3134</v>
      </c>
      <c r="E1295" s="20" t="s">
        <v>43</v>
      </c>
      <c r="F1295" s="21">
        <v>6</v>
      </c>
      <c r="G1295" s="22">
        <v>306.52</v>
      </c>
      <c r="H1295" s="22">
        <f t="shared" si="164"/>
        <v>402.43</v>
      </c>
      <c r="I1295" s="22">
        <f t="shared" si="165"/>
        <v>2414.58</v>
      </c>
      <c r="J1295" s="23">
        <f t="shared" si="166"/>
        <v>2.393374263168785E-5</v>
      </c>
    </row>
    <row r="1296" spans="1:10" ht="26.1" customHeight="1" x14ac:dyDescent="0.2">
      <c r="A1296" s="16" t="s">
        <v>2261</v>
      </c>
      <c r="B1296" s="17" t="s">
        <v>2262</v>
      </c>
      <c r="C1296" s="18" t="s">
        <v>27</v>
      </c>
      <c r="D1296" s="19" t="s">
        <v>3135</v>
      </c>
      <c r="E1296" s="20" t="s">
        <v>43</v>
      </c>
      <c r="F1296" s="21">
        <v>6</v>
      </c>
      <c r="G1296" s="22">
        <v>47.84</v>
      </c>
      <c r="H1296" s="22">
        <f t="shared" si="164"/>
        <v>62.81</v>
      </c>
      <c r="I1296" s="22">
        <f t="shared" si="165"/>
        <v>376.86</v>
      </c>
      <c r="J1296" s="23">
        <f t="shared" si="166"/>
        <v>3.7355027574890393E-6</v>
      </c>
    </row>
    <row r="1297" spans="1:10" ht="26.1" customHeight="1" x14ac:dyDescent="0.2">
      <c r="A1297" s="16" t="s">
        <v>2263</v>
      </c>
      <c r="B1297" s="17" t="s">
        <v>2264</v>
      </c>
      <c r="C1297" s="18" t="s">
        <v>27</v>
      </c>
      <c r="D1297" s="19" t="s">
        <v>3136</v>
      </c>
      <c r="E1297" s="20" t="s">
        <v>43</v>
      </c>
      <c r="F1297" s="21">
        <v>432</v>
      </c>
      <c r="G1297" s="22">
        <v>37.619999999999997</v>
      </c>
      <c r="H1297" s="22">
        <f t="shared" si="164"/>
        <v>49.39</v>
      </c>
      <c r="I1297" s="22">
        <f t="shared" si="165"/>
        <v>21336.48</v>
      </c>
      <c r="J1297" s="23">
        <f t="shared" si="166"/>
        <v>2.114909512155966E-4</v>
      </c>
    </row>
    <row r="1298" spans="1:10" ht="26.1" customHeight="1" x14ac:dyDescent="0.2">
      <c r="A1298" s="16" t="s">
        <v>2265</v>
      </c>
      <c r="B1298" s="17" t="s">
        <v>2266</v>
      </c>
      <c r="C1298" s="18" t="s">
        <v>27</v>
      </c>
      <c r="D1298" s="19" t="s">
        <v>3137</v>
      </c>
      <c r="E1298" s="20" t="s">
        <v>43</v>
      </c>
      <c r="F1298" s="21">
        <v>13</v>
      </c>
      <c r="G1298" s="22">
        <v>69.92</v>
      </c>
      <c r="H1298" s="22">
        <f t="shared" si="164"/>
        <v>91.8</v>
      </c>
      <c r="I1298" s="22">
        <f t="shared" si="165"/>
        <v>1193.4000000000001</v>
      </c>
      <c r="J1298" s="23">
        <f t="shared" si="166"/>
        <v>1.182919118714488E-5</v>
      </c>
    </row>
    <row r="1299" spans="1:10" ht="26.1" customHeight="1" x14ac:dyDescent="0.2">
      <c r="A1299" s="16" t="s">
        <v>2267</v>
      </c>
      <c r="B1299" s="17" t="s">
        <v>2268</v>
      </c>
      <c r="C1299" s="18" t="s">
        <v>27</v>
      </c>
      <c r="D1299" s="19" t="s">
        <v>3138</v>
      </c>
      <c r="E1299" s="20" t="s">
        <v>43</v>
      </c>
      <c r="F1299" s="21">
        <v>56</v>
      </c>
      <c r="G1299" s="22">
        <v>116.74</v>
      </c>
      <c r="H1299" s="22">
        <f t="shared" si="164"/>
        <v>153.27000000000001</v>
      </c>
      <c r="I1299" s="22">
        <f t="shared" si="165"/>
        <v>8583.1200000000008</v>
      </c>
      <c r="J1299" s="23">
        <f t="shared" si="166"/>
        <v>8.5077398577347883E-5</v>
      </c>
    </row>
    <row r="1300" spans="1:10" ht="26.1" customHeight="1" x14ac:dyDescent="0.2">
      <c r="A1300" s="16" t="s">
        <v>2269</v>
      </c>
      <c r="B1300" s="17" t="s">
        <v>2270</v>
      </c>
      <c r="C1300" s="18" t="s">
        <v>27</v>
      </c>
      <c r="D1300" s="19" t="s">
        <v>3139</v>
      </c>
      <c r="E1300" s="20" t="s">
        <v>43</v>
      </c>
      <c r="F1300" s="21">
        <v>25</v>
      </c>
      <c r="G1300" s="22">
        <v>289.99</v>
      </c>
      <c r="H1300" s="22">
        <f t="shared" si="164"/>
        <v>380.73</v>
      </c>
      <c r="I1300" s="22">
        <f t="shared" si="165"/>
        <v>9518.25</v>
      </c>
      <c r="J1300" s="23">
        <f t="shared" si="166"/>
        <v>9.4346571993499041E-5</v>
      </c>
    </row>
    <row r="1301" spans="1:10" ht="26.1" customHeight="1" x14ac:dyDescent="0.2">
      <c r="A1301" s="16" t="s">
        <v>2271</v>
      </c>
      <c r="B1301" s="17" t="s">
        <v>2272</v>
      </c>
      <c r="C1301" s="18" t="s">
        <v>27</v>
      </c>
      <c r="D1301" s="19" t="s">
        <v>3140</v>
      </c>
      <c r="E1301" s="20" t="s">
        <v>43</v>
      </c>
      <c r="F1301" s="21">
        <v>7</v>
      </c>
      <c r="G1301" s="22">
        <v>82.17</v>
      </c>
      <c r="H1301" s="22">
        <f t="shared" si="164"/>
        <v>107.88</v>
      </c>
      <c r="I1301" s="22">
        <f t="shared" si="165"/>
        <v>755.16</v>
      </c>
      <c r="J1301" s="23">
        <f t="shared" si="166"/>
        <v>7.4852790488388866E-6</v>
      </c>
    </row>
    <row r="1302" spans="1:10" ht="26.1" customHeight="1" x14ac:dyDescent="0.2">
      <c r="A1302" s="16" t="s">
        <v>2273</v>
      </c>
      <c r="B1302" s="17" t="s">
        <v>2274</v>
      </c>
      <c r="C1302" s="18" t="s">
        <v>27</v>
      </c>
      <c r="D1302" s="19" t="s">
        <v>3141</v>
      </c>
      <c r="E1302" s="20" t="s">
        <v>43</v>
      </c>
      <c r="F1302" s="21">
        <v>1</v>
      </c>
      <c r="G1302" s="22">
        <v>135.68</v>
      </c>
      <c r="H1302" s="22">
        <f t="shared" si="164"/>
        <v>178.13</v>
      </c>
      <c r="I1302" s="22">
        <f t="shared" si="165"/>
        <v>178.13</v>
      </c>
      <c r="J1302" s="23">
        <f t="shared" si="166"/>
        <v>1.7656559629345713E-6</v>
      </c>
    </row>
    <row r="1303" spans="1:10" ht="51.95" customHeight="1" x14ac:dyDescent="0.2">
      <c r="A1303" s="16" t="s">
        <v>2275</v>
      </c>
      <c r="B1303" s="17" t="s">
        <v>2276</v>
      </c>
      <c r="C1303" s="18" t="s">
        <v>30</v>
      </c>
      <c r="D1303" s="19" t="s">
        <v>2277</v>
      </c>
      <c r="E1303" s="20" t="s">
        <v>43</v>
      </c>
      <c r="F1303" s="21">
        <v>1</v>
      </c>
      <c r="G1303" s="22">
        <v>40.35</v>
      </c>
      <c r="H1303" s="22">
        <f t="shared" si="164"/>
        <v>52.98</v>
      </c>
      <c r="I1303" s="22">
        <f t="shared" si="165"/>
        <v>52.98</v>
      </c>
      <c r="J1303" s="23">
        <f t="shared" si="166"/>
        <v>5.2514709996223867E-7</v>
      </c>
    </row>
    <row r="1304" spans="1:10" ht="39" customHeight="1" x14ac:dyDescent="0.2">
      <c r="A1304" s="16" t="s">
        <v>2278</v>
      </c>
      <c r="B1304" s="17" t="s">
        <v>2279</v>
      </c>
      <c r="C1304" s="18" t="s">
        <v>30</v>
      </c>
      <c r="D1304" s="19" t="s">
        <v>2280</v>
      </c>
      <c r="E1304" s="20" t="s">
        <v>43</v>
      </c>
      <c r="F1304" s="21">
        <v>1764</v>
      </c>
      <c r="G1304" s="22">
        <v>30.26</v>
      </c>
      <c r="H1304" s="22">
        <f t="shared" si="164"/>
        <v>39.729999999999997</v>
      </c>
      <c r="I1304" s="22">
        <f t="shared" si="165"/>
        <v>70083.72</v>
      </c>
      <c r="J1304" s="23">
        <f t="shared" si="166"/>
        <v>6.9468218785514438E-4</v>
      </c>
    </row>
    <row r="1305" spans="1:10" ht="39" customHeight="1" x14ac:dyDescent="0.2">
      <c r="A1305" s="16" t="s">
        <v>2281</v>
      </c>
      <c r="B1305" s="17" t="s">
        <v>2282</v>
      </c>
      <c r="C1305" s="18" t="s">
        <v>30</v>
      </c>
      <c r="D1305" s="19" t="s">
        <v>2283</v>
      </c>
      <c r="E1305" s="20" t="s">
        <v>43</v>
      </c>
      <c r="F1305" s="21">
        <v>88</v>
      </c>
      <c r="G1305" s="22">
        <v>176.37</v>
      </c>
      <c r="H1305" s="22">
        <f t="shared" si="164"/>
        <v>231.56</v>
      </c>
      <c r="I1305" s="22">
        <f t="shared" si="165"/>
        <v>20377.28</v>
      </c>
      <c r="J1305" s="23">
        <f t="shared" si="166"/>
        <v>2.019831917160915E-4</v>
      </c>
    </row>
    <row r="1306" spans="1:10" ht="39" customHeight="1" x14ac:dyDescent="0.2">
      <c r="A1306" s="16" t="s">
        <v>2284</v>
      </c>
      <c r="B1306" s="17" t="s">
        <v>2285</v>
      </c>
      <c r="C1306" s="18" t="s">
        <v>30</v>
      </c>
      <c r="D1306" s="19" t="s">
        <v>2286</v>
      </c>
      <c r="E1306" s="20" t="s">
        <v>43</v>
      </c>
      <c r="F1306" s="21">
        <v>183</v>
      </c>
      <c r="G1306" s="22">
        <v>432.01</v>
      </c>
      <c r="H1306" s="22">
        <f t="shared" si="164"/>
        <v>567.19000000000005</v>
      </c>
      <c r="I1306" s="22">
        <f t="shared" si="165"/>
        <v>103795.77</v>
      </c>
      <c r="J1306" s="23">
        <f t="shared" si="166"/>
        <v>1.028841970627549E-3</v>
      </c>
    </row>
    <row r="1307" spans="1:10" ht="26.1" customHeight="1" x14ac:dyDescent="0.2">
      <c r="A1307" s="16" t="s">
        <v>2287</v>
      </c>
      <c r="B1307" s="17" t="s">
        <v>2288</v>
      </c>
      <c r="C1307" s="18" t="s">
        <v>27</v>
      </c>
      <c r="D1307" s="19" t="s">
        <v>3142</v>
      </c>
      <c r="E1307" s="20" t="s">
        <v>43</v>
      </c>
      <c r="F1307" s="21">
        <v>334</v>
      </c>
      <c r="G1307" s="22">
        <v>96.2</v>
      </c>
      <c r="H1307" s="22">
        <f t="shared" si="164"/>
        <v>126.3</v>
      </c>
      <c r="I1307" s="22">
        <f t="shared" si="165"/>
        <v>42184.2</v>
      </c>
      <c r="J1307" s="23">
        <f t="shared" si="166"/>
        <v>4.1813722714660384E-4</v>
      </c>
    </row>
    <row r="1308" spans="1:10" ht="26.1" customHeight="1" x14ac:dyDescent="0.2">
      <c r="A1308" s="16" t="s">
        <v>2289</v>
      </c>
      <c r="B1308" s="17" t="s">
        <v>2288</v>
      </c>
      <c r="C1308" s="18" t="s">
        <v>27</v>
      </c>
      <c r="D1308" s="19" t="s">
        <v>3142</v>
      </c>
      <c r="E1308" s="20" t="s">
        <v>43</v>
      </c>
      <c r="F1308" s="21">
        <v>32</v>
      </c>
      <c r="G1308" s="22">
        <v>96.2</v>
      </c>
      <c r="H1308" s="22">
        <f t="shared" si="164"/>
        <v>126.3</v>
      </c>
      <c r="I1308" s="22">
        <f t="shared" si="165"/>
        <v>4041.6</v>
      </c>
      <c r="J1308" s="23">
        <f t="shared" si="166"/>
        <v>4.006105170266863E-5</v>
      </c>
    </row>
    <row r="1309" spans="1:10" ht="26.1" customHeight="1" x14ac:dyDescent="0.2">
      <c r="A1309" s="38" t="s">
        <v>2290</v>
      </c>
      <c r="B1309" s="39" t="s">
        <v>2291</v>
      </c>
      <c r="C1309" s="40" t="s">
        <v>30</v>
      </c>
      <c r="D1309" s="41" t="s">
        <v>2292</v>
      </c>
      <c r="E1309" s="42" t="s">
        <v>43</v>
      </c>
      <c r="F1309" s="43">
        <v>294</v>
      </c>
      <c r="G1309" s="44">
        <v>81.98</v>
      </c>
      <c r="H1309" s="44">
        <f t="shared" si="164"/>
        <v>107.63</v>
      </c>
      <c r="I1309" s="44">
        <f t="shared" si="165"/>
        <v>31643.22</v>
      </c>
      <c r="J1309" s="45">
        <f t="shared" si="166"/>
        <v>3.1365317509375449E-4</v>
      </c>
    </row>
    <row r="1310" spans="1:10" ht="26.1" customHeight="1" x14ac:dyDescent="0.2">
      <c r="A1310" s="16" t="s">
        <v>2293</v>
      </c>
      <c r="B1310" s="17" t="s">
        <v>2294</v>
      </c>
      <c r="C1310" s="18" t="s">
        <v>27</v>
      </c>
      <c r="D1310" s="19" t="s">
        <v>3143</v>
      </c>
      <c r="E1310" s="20" t="s">
        <v>43</v>
      </c>
      <c r="F1310" s="21">
        <v>1</v>
      </c>
      <c r="G1310" s="22">
        <v>96.2</v>
      </c>
      <c r="H1310" s="22">
        <f t="shared" si="164"/>
        <v>126.3</v>
      </c>
      <c r="I1310" s="22">
        <f t="shared" si="165"/>
        <v>126.3</v>
      </c>
      <c r="J1310" s="23">
        <f t="shared" si="166"/>
        <v>1.2519078657083947E-6</v>
      </c>
    </row>
    <row r="1311" spans="1:10" ht="26.1" customHeight="1" x14ac:dyDescent="0.2">
      <c r="A1311" s="38" t="s">
        <v>2295</v>
      </c>
      <c r="B1311" s="39" t="s">
        <v>2296</v>
      </c>
      <c r="C1311" s="40" t="s">
        <v>30</v>
      </c>
      <c r="D1311" s="41" t="s">
        <v>2297</v>
      </c>
      <c r="E1311" s="42" t="s">
        <v>43</v>
      </c>
      <c r="F1311" s="43">
        <v>3</v>
      </c>
      <c r="G1311" s="44">
        <v>151.99</v>
      </c>
      <c r="H1311" s="44">
        <f t="shared" si="164"/>
        <v>199.55</v>
      </c>
      <c r="I1311" s="44">
        <f t="shared" si="165"/>
        <v>598.65</v>
      </c>
      <c r="J1311" s="45">
        <f t="shared" si="166"/>
        <v>5.933924337342284E-6</v>
      </c>
    </row>
    <row r="1312" spans="1:10" ht="26.1" customHeight="1" x14ac:dyDescent="0.2">
      <c r="A1312" s="38" t="s">
        <v>2298</v>
      </c>
      <c r="B1312" s="39" t="s">
        <v>2299</v>
      </c>
      <c r="C1312" s="40" t="s">
        <v>30</v>
      </c>
      <c r="D1312" s="41" t="s">
        <v>2300</v>
      </c>
      <c r="E1312" s="42" t="s">
        <v>43</v>
      </c>
      <c r="F1312" s="43">
        <v>658</v>
      </c>
      <c r="G1312" s="44">
        <v>151.99</v>
      </c>
      <c r="H1312" s="44">
        <f t="shared" si="164"/>
        <v>199.55</v>
      </c>
      <c r="I1312" s="44">
        <f t="shared" si="165"/>
        <v>131303.9</v>
      </c>
      <c r="J1312" s="45">
        <f t="shared" si="166"/>
        <v>1.3015074046570743E-3</v>
      </c>
    </row>
    <row r="1313" spans="1:10" ht="26.1" customHeight="1" x14ac:dyDescent="0.2">
      <c r="A1313" s="16" t="s">
        <v>2301</v>
      </c>
      <c r="B1313" s="17" t="s">
        <v>2302</v>
      </c>
      <c r="C1313" s="18" t="s">
        <v>27</v>
      </c>
      <c r="D1313" s="19" t="s">
        <v>3144</v>
      </c>
      <c r="E1313" s="20" t="s">
        <v>43</v>
      </c>
      <c r="F1313" s="21">
        <v>71</v>
      </c>
      <c r="G1313" s="22">
        <v>171.77</v>
      </c>
      <c r="H1313" s="22">
        <f t="shared" si="164"/>
        <v>225.52</v>
      </c>
      <c r="I1313" s="22">
        <f t="shared" si="165"/>
        <v>16011.92</v>
      </c>
      <c r="J1313" s="23">
        <f t="shared" si="166"/>
        <v>1.5871297381705115E-4</v>
      </c>
    </row>
    <row r="1314" spans="1:10" ht="26.1" customHeight="1" x14ac:dyDescent="0.2">
      <c r="A1314" s="38" t="s">
        <v>2303</v>
      </c>
      <c r="B1314" s="39" t="s">
        <v>2304</v>
      </c>
      <c r="C1314" s="40" t="s">
        <v>30</v>
      </c>
      <c r="D1314" s="41" t="s">
        <v>2305</v>
      </c>
      <c r="E1314" s="42" t="s">
        <v>43</v>
      </c>
      <c r="F1314" s="43">
        <v>1</v>
      </c>
      <c r="G1314" s="44">
        <v>218.62</v>
      </c>
      <c r="H1314" s="44">
        <f t="shared" si="164"/>
        <v>287.02999999999997</v>
      </c>
      <c r="I1314" s="44">
        <f t="shared" si="165"/>
        <v>287.02999999999997</v>
      </c>
      <c r="J1314" s="45">
        <f t="shared" si="166"/>
        <v>2.8450919611581987E-6</v>
      </c>
    </row>
    <row r="1315" spans="1:10" ht="26.1" customHeight="1" x14ac:dyDescent="0.2">
      <c r="A1315" s="38" t="s">
        <v>2306</v>
      </c>
      <c r="B1315" s="39" t="s">
        <v>2307</v>
      </c>
      <c r="C1315" s="40" t="s">
        <v>30</v>
      </c>
      <c r="D1315" s="41" t="s">
        <v>2308</v>
      </c>
      <c r="E1315" s="42" t="s">
        <v>43</v>
      </c>
      <c r="F1315" s="43">
        <v>4</v>
      </c>
      <c r="G1315" s="44">
        <v>218.62</v>
      </c>
      <c r="H1315" s="44">
        <f t="shared" si="164"/>
        <v>287.02999999999997</v>
      </c>
      <c r="I1315" s="44">
        <f t="shared" si="165"/>
        <v>1148.1199999999999</v>
      </c>
      <c r="J1315" s="45">
        <f t="shared" si="166"/>
        <v>1.1380367844632795E-5</v>
      </c>
    </row>
    <row r="1316" spans="1:10" ht="26.1" customHeight="1" x14ac:dyDescent="0.2">
      <c r="A1316" s="16" t="s">
        <v>2309</v>
      </c>
      <c r="B1316" s="17" t="s">
        <v>2310</v>
      </c>
      <c r="C1316" s="18" t="s">
        <v>27</v>
      </c>
      <c r="D1316" s="19" t="s">
        <v>3145</v>
      </c>
      <c r="E1316" s="20" t="s">
        <v>43</v>
      </c>
      <c r="F1316" s="21">
        <v>7</v>
      </c>
      <c r="G1316" s="22">
        <v>235.14</v>
      </c>
      <c r="H1316" s="22">
        <f t="shared" si="164"/>
        <v>308.72000000000003</v>
      </c>
      <c r="I1316" s="22">
        <f t="shared" si="165"/>
        <v>2161.04</v>
      </c>
      <c r="J1316" s="23">
        <f t="shared" si="166"/>
        <v>2.142060945455637E-5</v>
      </c>
    </row>
    <row r="1317" spans="1:10" ht="26.1" customHeight="1" x14ac:dyDescent="0.2">
      <c r="A1317" s="38" t="s">
        <v>2311</v>
      </c>
      <c r="B1317" s="39" t="s">
        <v>2312</v>
      </c>
      <c r="C1317" s="40" t="s">
        <v>30</v>
      </c>
      <c r="D1317" s="41" t="s">
        <v>2313</v>
      </c>
      <c r="E1317" s="42" t="s">
        <v>43</v>
      </c>
      <c r="F1317" s="43">
        <v>24</v>
      </c>
      <c r="G1317" s="44">
        <v>413.94</v>
      </c>
      <c r="H1317" s="44">
        <f t="shared" si="164"/>
        <v>543.46</v>
      </c>
      <c r="I1317" s="44">
        <f t="shared" si="165"/>
        <v>13043.04</v>
      </c>
      <c r="J1317" s="45">
        <f t="shared" si="166"/>
        <v>1.2928491186658134E-4</v>
      </c>
    </row>
    <row r="1318" spans="1:10" ht="26.1" customHeight="1" x14ac:dyDescent="0.2">
      <c r="A1318" s="16" t="s">
        <v>2314</v>
      </c>
      <c r="B1318" s="17" t="s">
        <v>2315</v>
      </c>
      <c r="C1318" s="18" t="s">
        <v>27</v>
      </c>
      <c r="D1318" s="19" t="s">
        <v>3146</v>
      </c>
      <c r="E1318" s="20" t="s">
        <v>43</v>
      </c>
      <c r="F1318" s="21">
        <v>8</v>
      </c>
      <c r="G1318" s="22">
        <v>432.01</v>
      </c>
      <c r="H1318" s="22">
        <f t="shared" si="164"/>
        <v>567.19000000000005</v>
      </c>
      <c r="I1318" s="22">
        <f t="shared" si="165"/>
        <v>4537.5200000000004</v>
      </c>
      <c r="J1318" s="23">
        <f t="shared" si="166"/>
        <v>4.4976698169510341E-5</v>
      </c>
    </row>
    <row r="1319" spans="1:10" ht="51.95" customHeight="1" x14ac:dyDescent="0.2">
      <c r="A1319" s="16" t="s">
        <v>2316</v>
      </c>
      <c r="B1319" s="17" t="s">
        <v>2317</v>
      </c>
      <c r="C1319" s="18" t="s">
        <v>30</v>
      </c>
      <c r="D1319" s="19" t="s">
        <v>2318</v>
      </c>
      <c r="E1319" s="20" t="s">
        <v>43</v>
      </c>
      <c r="F1319" s="21">
        <v>1</v>
      </c>
      <c r="G1319" s="22">
        <v>42.32</v>
      </c>
      <c r="H1319" s="22">
        <f t="shared" si="164"/>
        <v>55.56</v>
      </c>
      <c r="I1319" s="22">
        <f t="shared" si="165"/>
        <v>55.56</v>
      </c>
      <c r="J1319" s="23">
        <f t="shared" si="166"/>
        <v>5.50720514796187E-7</v>
      </c>
    </row>
    <row r="1320" spans="1:10" ht="51.95" customHeight="1" x14ac:dyDescent="0.2">
      <c r="A1320" s="16" t="s">
        <v>2319</v>
      </c>
      <c r="B1320" s="17" t="s">
        <v>2320</v>
      </c>
      <c r="C1320" s="18" t="s">
        <v>30</v>
      </c>
      <c r="D1320" s="19" t="s">
        <v>2321</v>
      </c>
      <c r="E1320" s="20" t="s">
        <v>43</v>
      </c>
      <c r="F1320" s="21">
        <v>1731</v>
      </c>
      <c r="G1320" s="22">
        <v>46.06</v>
      </c>
      <c r="H1320" s="22">
        <f t="shared" si="164"/>
        <v>60.47</v>
      </c>
      <c r="I1320" s="22">
        <f t="shared" si="165"/>
        <v>104673.57</v>
      </c>
      <c r="J1320" s="23">
        <f t="shared" si="166"/>
        <v>1.0375428789768668E-3</v>
      </c>
    </row>
    <row r="1321" spans="1:10" ht="24" customHeight="1" x14ac:dyDescent="0.2">
      <c r="A1321" s="31" t="s">
        <v>2322</v>
      </c>
      <c r="B1321" s="32"/>
      <c r="C1321" s="32"/>
      <c r="D1321" s="33" t="s">
        <v>3147</v>
      </c>
      <c r="E1321" s="32" t="s">
        <v>2816</v>
      </c>
      <c r="F1321" s="34"/>
      <c r="G1321" s="35"/>
      <c r="H1321" s="35"/>
      <c r="I1321" s="36"/>
      <c r="J1321" s="37"/>
    </row>
    <row r="1322" spans="1:10" ht="26.1" customHeight="1" x14ac:dyDescent="0.2">
      <c r="A1322" s="16" t="s">
        <v>2323</v>
      </c>
      <c r="B1322" s="17" t="s">
        <v>318</v>
      </c>
      <c r="C1322" s="18" t="s">
        <v>30</v>
      </c>
      <c r="D1322" s="19" t="s">
        <v>319</v>
      </c>
      <c r="E1322" s="20" t="s">
        <v>2822</v>
      </c>
      <c r="F1322" s="21">
        <v>56.06</v>
      </c>
      <c r="G1322" s="22">
        <v>70.33</v>
      </c>
      <c r="H1322" s="22">
        <f>ROUND(G1322 * (1 + 31.29 / 100), 2)</f>
        <v>92.34</v>
      </c>
      <c r="I1322" s="22">
        <f>ROUND(F1322 * H1322, 2)</f>
        <v>5176.58</v>
      </c>
      <c r="J1322" s="23">
        <f t="shared" si="166"/>
        <v>5.1311173550821552E-5</v>
      </c>
    </row>
    <row r="1323" spans="1:10" ht="51.95" customHeight="1" x14ac:dyDescent="0.2">
      <c r="A1323" s="16" t="s">
        <v>2324</v>
      </c>
      <c r="B1323" s="17" t="s">
        <v>2325</v>
      </c>
      <c r="C1323" s="18" t="s">
        <v>30</v>
      </c>
      <c r="D1323" s="19" t="s">
        <v>2326</v>
      </c>
      <c r="E1323" s="20" t="s">
        <v>224</v>
      </c>
      <c r="F1323" s="21">
        <v>224.25</v>
      </c>
      <c r="G1323" s="22">
        <v>190.93</v>
      </c>
      <c r="H1323" s="22">
        <f>ROUND(G1323 * (1 + 31.29 / 100), 2)</f>
        <v>250.67</v>
      </c>
      <c r="I1323" s="22">
        <f>ROUND(F1323 * H1323, 2)</f>
        <v>56212.75</v>
      </c>
      <c r="J1323" s="23">
        <f t="shared" si="166"/>
        <v>5.5719068787093875E-4</v>
      </c>
    </row>
    <row r="1324" spans="1:10" ht="26.1" customHeight="1" x14ac:dyDescent="0.2">
      <c r="A1324" s="16" t="s">
        <v>2327</v>
      </c>
      <c r="B1324" s="17" t="s">
        <v>323</v>
      </c>
      <c r="C1324" s="18" t="s">
        <v>30</v>
      </c>
      <c r="D1324" s="19" t="s">
        <v>324</v>
      </c>
      <c r="E1324" s="20" t="s">
        <v>2822</v>
      </c>
      <c r="F1324" s="21">
        <v>54.3</v>
      </c>
      <c r="G1324" s="22">
        <v>18.27</v>
      </c>
      <c r="H1324" s="22">
        <f>ROUND(G1324 * (1 + 31.29 / 100), 2)</f>
        <v>23.99</v>
      </c>
      <c r="I1324" s="22">
        <f>ROUND(F1324 * H1324, 2)</f>
        <v>1302.6600000000001</v>
      </c>
      <c r="J1324" s="23">
        <f t="shared" si="166"/>
        <v>1.291219556883371E-5</v>
      </c>
    </row>
    <row r="1325" spans="1:10" ht="51.95" customHeight="1" x14ac:dyDescent="0.2">
      <c r="A1325" s="16" t="s">
        <v>2328</v>
      </c>
      <c r="B1325" s="17" t="s">
        <v>2325</v>
      </c>
      <c r="C1325" s="18" t="s">
        <v>30</v>
      </c>
      <c r="D1325" s="19" t="s">
        <v>2326</v>
      </c>
      <c r="E1325" s="20" t="s">
        <v>224</v>
      </c>
      <c r="F1325" s="21">
        <v>518.16999999999996</v>
      </c>
      <c r="G1325" s="22">
        <v>190.93</v>
      </c>
      <c r="H1325" s="22">
        <f>ROUND(G1325 * (1 + 31.29 / 100), 2)</f>
        <v>250.67</v>
      </c>
      <c r="I1325" s="22">
        <f>ROUND(F1325 * H1325, 2)</f>
        <v>129889.67</v>
      </c>
      <c r="J1325" s="23">
        <f t="shared" si="166"/>
        <v>1.2874893075793168E-3</v>
      </c>
    </row>
    <row r="1326" spans="1:10" ht="24" customHeight="1" x14ac:dyDescent="0.2">
      <c r="A1326" s="31" t="s">
        <v>2329</v>
      </c>
      <c r="B1326" s="32"/>
      <c r="C1326" s="32"/>
      <c r="D1326" s="33" t="s">
        <v>3148</v>
      </c>
      <c r="E1326" s="32" t="s">
        <v>2816</v>
      </c>
      <c r="F1326" s="34"/>
      <c r="G1326" s="35"/>
      <c r="H1326" s="35"/>
      <c r="I1326" s="36"/>
      <c r="J1326" s="37"/>
    </row>
    <row r="1327" spans="1:10" ht="51.95" customHeight="1" x14ac:dyDescent="0.2">
      <c r="A1327" s="16" t="s">
        <v>2330</v>
      </c>
      <c r="B1327" s="17" t="s">
        <v>2331</v>
      </c>
      <c r="C1327" s="18" t="s">
        <v>30</v>
      </c>
      <c r="D1327" s="19" t="s">
        <v>2332</v>
      </c>
      <c r="E1327" s="20" t="s">
        <v>224</v>
      </c>
      <c r="F1327" s="21">
        <v>1232.9000000000001</v>
      </c>
      <c r="G1327" s="22">
        <v>53.7</v>
      </c>
      <c r="H1327" s="22">
        <f>ROUND(G1327 * (1 + 31.29 / 100), 2)</f>
        <v>70.5</v>
      </c>
      <c r="I1327" s="22">
        <f>ROUND(F1327 * H1327, 2)</f>
        <v>86919.45</v>
      </c>
      <c r="J1327" s="23">
        <f t="shared" si="166"/>
        <v>8.6156091162349591E-4</v>
      </c>
    </row>
    <row r="1328" spans="1:10" ht="24" customHeight="1" x14ac:dyDescent="0.2">
      <c r="A1328" s="31" t="s">
        <v>2333</v>
      </c>
      <c r="B1328" s="32"/>
      <c r="C1328" s="32"/>
      <c r="D1328" s="33" t="s">
        <v>3149</v>
      </c>
      <c r="E1328" s="32" t="s">
        <v>2816</v>
      </c>
      <c r="F1328" s="34"/>
      <c r="G1328" s="35"/>
      <c r="H1328" s="35"/>
      <c r="I1328" s="36"/>
      <c r="J1328" s="37"/>
    </row>
    <row r="1329" spans="1:10" ht="51.95" customHeight="1" x14ac:dyDescent="0.2">
      <c r="A1329" s="16" t="s">
        <v>2334</v>
      </c>
      <c r="B1329" s="17" t="s">
        <v>2335</v>
      </c>
      <c r="C1329" s="18" t="s">
        <v>30</v>
      </c>
      <c r="D1329" s="19" t="s">
        <v>2336</v>
      </c>
      <c r="E1329" s="20" t="s">
        <v>224</v>
      </c>
      <c r="F1329" s="21">
        <v>939.28</v>
      </c>
      <c r="G1329" s="22">
        <v>61.83</v>
      </c>
      <c r="H1329" s="22">
        <f>ROUND(G1329 * (1 + 31.29 / 100), 2)</f>
        <v>81.180000000000007</v>
      </c>
      <c r="I1329" s="22">
        <f>ROUND(F1329 * H1329, 2)</f>
        <v>76250.75</v>
      </c>
      <c r="J1329" s="23">
        <f t="shared" si="166"/>
        <v>7.5581087641460321E-4</v>
      </c>
    </row>
    <row r="1330" spans="1:10" ht="24" customHeight="1" x14ac:dyDescent="0.2">
      <c r="A1330" s="31" t="s">
        <v>2337</v>
      </c>
      <c r="B1330" s="32"/>
      <c r="C1330" s="32"/>
      <c r="D1330" s="33" t="s">
        <v>3150</v>
      </c>
      <c r="E1330" s="32" t="s">
        <v>2816</v>
      </c>
      <c r="F1330" s="34"/>
      <c r="G1330" s="35"/>
      <c r="H1330" s="35"/>
      <c r="I1330" s="36"/>
      <c r="J1330" s="37"/>
    </row>
    <row r="1331" spans="1:10" ht="51.95" customHeight="1" x14ac:dyDescent="0.2">
      <c r="A1331" s="16" t="s">
        <v>2338</v>
      </c>
      <c r="B1331" s="17" t="s">
        <v>2339</v>
      </c>
      <c r="C1331" s="18" t="s">
        <v>30</v>
      </c>
      <c r="D1331" s="19" t="s">
        <v>2340</v>
      </c>
      <c r="E1331" s="20" t="s">
        <v>224</v>
      </c>
      <c r="F1331" s="21">
        <v>792.03</v>
      </c>
      <c r="G1331" s="22">
        <v>86.34</v>
      </c>
      <c r="H1331" s="22">
        <f>ROUND(G1331 * (1 + 31.29 / 100), 2)</f>
        <v>113.36</v>
      </c>
      <c r="I1331" s="22">
        <f>ROUND(F1331 * H1331, 2)</f>
        <v>89784.52</v>
      </c>
      <c r="J1331" s="23">
        <f t="shared" si="166"/>
        <v>8.8995999055306954E-4</v>
      </c>
    </row>
    <row r="1332" spans="1:10" ht="24" customHeight="1" x14ac:dyDescent="0.2">
      <c r="A1332" s="31" t="s">
        <v>2341</v>
      </c>
      <c r="B1332" s="32"/>
      <c r="C1332" s="32"/>
      <c r="D1332" s="33" t="s">
        <v>3120</v>
      </c>
      <c r="E1332" s="32" t="s">
        <v>2816</v>
      </c>
      <c r="F1332" s="34"/>
      <c r="G1332" s="35"/>
      <c r="H1332" s="35"/>
      <c r="I1332" s="36"/>
      <c r="J1332" s="37"/>
    </row>
    <row r="1333" spans="1:10" ht="51.95" customHeight="1" x14ac:dyDescent="0.2">
      <c r="A1333" s="16" t="s">
        <v>2342</v>
      </c>
      <c r="B1333" s="17" t="s">
        <v>2203</v>
      </c>
      <c r="C1333" s="18" t="s">
        <v>30</v>
      </c>
      <c r="D1333" s="19" t="s">
        <v>2204</v>
      </c>
      <c r="E1333" s="20" t="s">
        <v>224</v>
      </c>
      <c r="F1333" s="21">
        <v>1783.03</v>
      </c>
      <c r="G1333" s="22">
        <v>106.2</v>
      </c>
      <c r="H1333" s="22">
        <f>ROUND(G1333 * (1 + 31.29 / 100), 2)</f>
        <v>139.43</v>
      </c>
      <c r="I1333" s="22">
        <f>ROUND(F1333 * H1333, 2)</f>
        <v>248607.87</v>
      </c>
      <c r="J1333" s="23">
        <f t="shared" si="166"/>
        <v>2.4642450350752972E-3</v>
      </c>
    </row>
    <row r="1334" spans="1:10" ht="24" customHeight="1" x14ac:dyDescent="0.2">
      <c r="A1334" s="31" t="s">
        <v>2343</v>
      </c>
      <c r="B1334" s="32"/>
      <c r="C1334" s="32"/>
      <c r="D1334" s="33" t="s">
        <v>3151</v>
      </c>
      <c r="E1334" s="32" t="s">
        <v>2816</v>
      </c>
      <c r="F1334" s="34"/>
      <c r="G1334" s="35"/>
      <c r="H1334" s="35"/>
      <c r="I1334" s="36"/>
      <c r="J1334" s="37"/>
    </row>
    <row r="1335" spans="1:10" ht="51.95" customHeight="1" x14ac:dyDescent="0.2">
      <c r="A1335" s="16" t="s">
        <v>2344</v>
      </c>
      <c r="B1335" s="17" t="s">
        <v>2345</v>
      </c>
      <c r="C1335" s="18" t="s">
        <v>30</v>
      </c>
      <c r="D1335" s="19" t="s">
        <v>2346</v>
      </c>
      <c r="E1335" s="20" t="s">
        <v>224</v>
      </c>
      <c r="F1335" s="21">
        <v>35.28</v>
      </c>
      <c r="G1335" s="22">
        <v>140.57</v>
      </c>
      <c r="H1335" s="22">
        <f t="shared" ref="H1335:H1364" si="167">ROUND(G1335 * (1 + 31.29 / 100), 2)</f>
        <v>184.55</v>
      </c>
      <c r="I1335" s="22">
        <f t="shared" ref="I1335:I1364" si="168">ROUND(F1335 * H1335, 2)</f>
        <v>6510.92</v>
      </c>
      <c r="J1335" s="23">
        <f t="shared" si="166"/>
        <v>6.453738686459305E-5</v>
      </c>
    </row>
    <row r="1336" spans="1:10" ht="26.1" customHeight="1" x14ac:dyDescent="0.2">
      <c r="A1336" s="16" t="s">
        <v>2347</v>
      </c>
      <c r="B1336" s="17" t="s">
        <v>2348</v>
      </c>
      <c r="C1336" s="18" t="s">
        <v>27</v>
      </c>
      <c r="D1336" s="19" t="s">
        <v>3152</v>
      </c>
      <c r="E1336" s="20" t="s">
        <v>43</v>
      </c>
      <c r="F1336" s="21">
        <v>2</v>
      </c>
      <c r="G1336" s="22">
        <v>21715.4</v>
      </c>
      <c r="H1336" s="22">
        <f t="shared" si="167"/>
        <v>28510.15</v>
      </c>
      <c r="I1336" s="22">
        <f t="shared" si="168"/>
        <v>57020.3</v>
      </c>
      <c r="J1336" s="23">
        <f t="shared" si="166"/>
        <v>5.6519526583572745E-4</v>
      </c>
    </row>
    <row r="1337" spans="1:10" ht="26.1" customHeight="1" x14ac:dyDescent="0.2">
      <c r="A1337" s="16" t="s">
        <v>2349</v>
      </c>
      <c r="B1337" s="17" t="s">
        <v>2350</v>
      </c>
      <c r="C1337" s="18" t="s">
        <v>30</v>
      </c>
      <c r="D1337" s="19" t="s">
        <v>2351</v>
      </c>
      <c r="E1337" s="20" t="s">
        <v>43</v>
      </c>
      <c r="F1337" s="21">
        <v>20</v>
      </c>
      <c r="G1337" s="22">
        <v>588.63</v>
      </c>
      <c r="H1337" s="22">
        <f t="shared" si="167"/>
        <v>772.81</v>
      </c>
      <c r="I1337" s="22">
        <f t="shared" si="168"/>
        <v>15456.2</v>
      </c>
      <c r="J1337" s="23">
        <f t="shared" si="166"/>
        <v>1.5320457920793421E-4</v>
      </c>
    </row>
    <row r="1338" spans="1:10" ht="26.1" customHeight="1" x14ac:dyDescent="0.2">
      <c r="A1338" s="16" t="s">
        <v>2352</v>
      </c>
      <c r="B1338" s="17" t="s">
        <v>2353</v>
      </c>
      <c r="C1338" s="18" t="s">
        <v>30</v>
      </c>
      <c r="D1338" s="19" t="s">
        <v>2354</v>
      </c>
      <c r="E1338" s="20" t="s">
        <v>43</v>
      </c>
      <c r="F1338" s="21">
        <v>4</v>
      </c>
      <c r="G1338" s="22">
        <v>1134.1099999999999</v>
      </c>
      <c r="H1338" s="22">
        <f t="shared" si="167"/>
        <v>1488.97</v>
      </c>
      <c r="I1338" s="22">
        <f t="shared" si="168"/>
        <v>5955.88</v>
      </c>
      <c r="J1338" s="23">
        <f t="shared" si="166"/>
        <v>5.9035732535354823E-5</v>
      </c>
    </row>
    <row r="1339" spans="1:10" ht="24" customHeight="1" x14ac:dyDescent="0.2">
      <c r="A1339" s="16" t="s">
        <v>2355</v>
      </c>
      <c r="B1339" s="17" t="s">
        <v>2356</v>
      </c>
      <c r="C1339" s="18" t="s">
        <v>27</v>
      </c>
      <c r="D1339" s="19" t="s">
        <v>3153</v>
      </c>
      <c r="E1339" s="20" t="s">
        <v>43</v>
      </c>
      <c r="F1339" s="21">
        <v>4</v>
      </c>
      <c r="G1339" s="22">
        <v>6611.24</v>
      </c>
      <c r="H1339" s="22">
        <f t="shared" si="167"/>
        <v>8679.9</v>
      </c>
      <c r="I1339" s="22">
        <f t="shared" si="168"/>
        <v>34719.599999999999</v>
      </c>
      <c r="J1339" s="23">
        <f t="shared" si="166"/>
        <v>3.441467959956388E-4</v>
      </c>
    </row>
    <row r="1340" spans="1:10" ht="26.1" customHeight="1" x14ac:dyDescent="0.2">
      <c r="A1340" s="16" t="s">
        <v>2357</v>
      </c>
      <c r="B1340" s="17" t="s">
        <v>2358</v>
      </c>
      <c r="C1340" s="18" t="s">
        <v>30</v>
      </c>
      <c r="D1340" s="19" t="s">
        <v>2359</v>
      </c>
      <c r="E1340" s="20" t="s">
        <v>43</v>
      </c>
      <c r="F1340" s="21">
        <v>2</v>
      </c>
      <c r="G1340" s="22">
        <v>880.31</v>
      </c>
      <c r="H1340" s="22">
        <f t="shared" si="167"/>
        <v>1155.76</v>
      </c>
      <c r="I1340" s="22">
        <f t="shared" si="168"/>
        <v>2311.52</v>
      </c>
      <c r="J1340" s="23">
        <f t="shared" si="166"/>
        <v>2.2912193743010835E-5</v>
      </c>
    </row>
    <row r="1341" spans="1:10" ht="26.1" customHeight="1" x14ac:dyDescent="0.2">
      <c r="A1341" s="16" t="s">
        <v>2360</v>
      </c>
      <c r="B1341" s="17" t="s">
        <v>2224</v>
      </c>
      <c r="C1341" s="18" t="s">
        <v>30</v>
      </c>
      <c r="D1341" s="19" t="s">
        <v>2225</v>
      </c>
      <c r="E1341" s="20" t="s">
        <v>43</v>
      </c>
      <c r="F1341" s="21">
        <v>20</v>
      </c>
      <c r="G1341" s="22">
        <v>151.4</v>
      </c>
      <c r="H1341" s="22">
        <f t="shared" si="167"/>
        <v>198.77</v>
      </c>
      <c r="I1341" s="22">
        <f t="shared" si="168"/>
        <v>3975.4</v>
      </c>
      <c r="J1341" s="23">
        <f t="shared" si="166"/>
        <v>3.9404865632123142E-5</v>
      </c>
    </row>
    <row r="1342" spans="1:10" ht="24" customHeight="1" x14ac:dyDescent="0.2">
      <c r="A1342" s="38" t="s">
        <v>2361</v>
      </c>
      <c r="B1342" s="39" t="s">
        <v>2362</v>
      </c>
      <c r="C1342" s="40" t="s">
        <v>22</v>
      </c>
      <c r="D1342" s="41" t="s">
        <v>3154</v>
      </c>
      <c r="E1342" s="42" t="s">
        <v>43</v>
      </c>
      <c r="F1342" s="43">
        <v>4</v>
      </c>
      <c r="G1342" s="44">
        <v>329.28</v>
      </c>
      <c r="H1342" s="44">
        <f t="shared" si="167"/>
        <v>432.31</v>
      </c>
      <c r="I1342" s="44">
        <f t="shared" si="168"/>
        <v>1729.24</v>
      </c>
      <c r="J1342" s="45">
        <f t="shared" si="166"/>
        <v>1.7140531731572325E-5</v>
      </c>
    </row>
    <row r="1343" spans="1:10" ht="26.1" customHeight="1" x14ac:dyDescent="0.2">
      <c r="A1343" s="16" t="s">
        <v>2363</v>
      </c>
      <c r="B1343" s="17" t="s">
        <v>2222</v>
      </c>
      <c r="C1343" s="18" t="s">
        <v>27</v>
      </c>
      <c r="D1343" s="19" t="s">
        <v>3121</v>
      </c>
      <c r="E1343" s="20" t="s">
        <v>43</v>
      </c>
      <c r="F1343" s="21">
        <v>6</v>
      </c>
      <c r="G1343" s="22">
        <v>203.96</v>
      </c>
      <c r="H1343" s="22">
        <f t="shared" si="167"/>
        <v>267.77999999999997</v>
      </c>
      <c r="I1343" s="22">
        <f t="shared" si="168"/>
        <v>1606.68</v>
      </c>
      <c r="J1343" s="23">
        <f t="shared" si="166"/>
        <v>1.5925695405196864E-5</v>
      </c>
    </row>
    <row r="1344" spans="1:10" ht="26.1" customHeight="1" x14ac:dyDescent="0.2">
      <c r="A1344" s="16" t="s">
        <v>2364</v>
      </c>
      <c r="B1344" s="17" t="s">
        <v>2365</v>
      </c>
      <c r="C1344" s="18" t="s">
        <v>27</v>
      </c>
      <c r="D1344" s="19" t="s">
        <v>3155</v>
      </c>
      <c r="E1344" s="20" t="s">
        <v>43</v>
      </c>
      <c r="F1344" s="21">
        <v>16</v>
      </c>
      <c r="G1344" s="22">
        <v>1998.13</v>
      </c>
      <c r="H1344" s="22">
        <f t="shared" si="167"/>
        <v>2623.34</v>
      </c>
      <c r="I1344" s="22">
        <f t="shared" si="168"/>
        <v>41973.440000000002</v>
      </c>
      <c r="J1344" s="23">
        <f t="shared" si="166"/>
        <v>4.1604813687125389E-4</v>
      </c>
    </row>
    <row r="1345" spans="1:10" ht="26.1" customHeight="1" x14ac:dyDescent="0.2">
      <c r="A1345" s="16" t="s">
        <v>2366</v>
      </c>
      <c r="B1345" s="17" t="s">
        <v>2367</v>
      </c>
      <c r="C1345" s="18" t="s">
        <v>27</v>
      </c>
      <c r="D1345" s="19" t="s">
        <v>3156</v>
      </c>
      <c r="E1345" s="20" t="s">
        <v>43</v>
      </c>
      <c r="F1345" s="21">
        <v>4</v>
      </c>
      <c r="G1345" s="22">
        <v>258.55</v>
      </c>
      <c r="H1345" s="22">
        <f t="shared" si="167"/>
        <v>339.45</v>
      </c>
      <c r="I1345" s="22">
        <f t="shared" si="168"/>
        <v>1357.8</v>
      </c>
      <c r="J1345" s="23">
        <f t="shared" si="166"/>
        <v>1.345875296958716E-5</v>
      </c>
    </row>
    <row r="1346" spans="1:10" ht="26.1" customHeight="1" x14ac:dyDescent="0.2">
      <c r="A1346" s="16" t="s">
        <v>2368</v>
      </c>
      <c r="B1346" s="17" t="s">
        <v>2369</v>
      </c>
      <c r="C1346" s="18" t="s">
        <v>266</v>
      </c>
      <c r="D1346" s="19" t="s">
        <v>3157</v>
      </c>
      <c r="E1346" s="20" t="s">
        <v>43</v>
      </c>
      <c r="F1346" s="21">
        <v>4</v>
      </c>
      <c r="G1346" s="22">
        <v>424.47</v>
      </c>
      <c r="H1346" s="22">
        <f t="shared" si="167"/>
        <v>557.29</v>
      </c>
      <c r="I1346" s="22">
        <f t="shared" si="168"/>
        <v>2229.16</v>
      </c>
      <c r="J1346" s="23">
        <f t="shared" si="166"/>
        <v>2.2095826903582938E-5</v>
      </c>
    </row>
    <row r="1347" spans="1:10" ht="39" customHeight="1" x14ac:dyDescent="0.2">
      <c r="A1347" s="16" t="s">
        <v>2370</v>
      </c>
      <c r="B1347" s="17" t="s">
        <v>2371</v>
      </c>
      <c r="C1347" s="18" t="s">
        <v>30</v>
      </c>
      <c r="D1347" s="19" t="s">
        <v>2372</v>
      </c>
      <c r="E1347" s="20" t="s">
        <v>43</v>
      </c>
      <c r="F1347" s="21">
        <v>225</v>
      </c>
      <c r="G1347" s="22">
        <v>24.93</v>
      </c>
      <c r="H1347" s="22">
        <f t="shared" si="167"/>
        <v>32.729999999999997</v>
      </c>
      <c r="I1347" s="22">
        <f t="shared" si="168"/>
        <v>7364.25</v>
      </c>
      <c r="J1347" s="23">
        <f t="shared" si="166"/>
        <v>7.2995744260039952E-5</v>
      </c>
    </row>
    <row r="1348" spans="1:10" ht="39" customHeight="1" x14ac:dyDescent="0.2">
      <c r="A1348" s="16" t="s">
        <v>2373</v>
      </c>
      <c r="B1348" s="17" t="s">
        <v>2374</v>
      </c>
      <c r="C1348" s="18" t="s">
        <v>30</v>
      </c>
      <c r="D1348" s="19" t="s">
        <v>2375</v>
      </c>
      <c r="E1348" s="20" t="s">
        <v>43</v>
      </c>
      <c r="F1348" s="21">
        <v>37</v>
      </c>
      <c r="G1348" s="22">
        <v>786.26</v>
      </c>
      <c r="H1348" s="22">
        <f t="shared" si="167"/>
        <v>1032.28</v>
      </c>
      <c r="I1348" s="22">
        <f t="shared" si="168"/>
        <v>38194.36</v>
      </c>
      <c r="J1348" s="23">
        <f t="shared" si="166"/>
        <v>3.7858922968882094E-4</v>
      </c>
    </row>
    <row r="1349" spans="1:10" ht="39" customHeight="1" x14ac:dyDescent="0.2">
      <c r="A1349" s="16" t="s">
        <v>2376</v>
      </c>
      <c r="B1349" s="17" t="s">
        <v>2377</v>
      </c>
      <c r="C1349" s="18" t="s">
        <v>27</v>
      </c>
      <c r="D1349" s="19" t="s">
        <v>3158</v>
      </c>
      <c r="E1349" s="20" t="s">
        <v>43</v>
      </c>
      <c r="F1349" s="21">
        <v>24</v>
      </c>
      <c r="G1349" s="22">
        <v>217.26</v>
      </c>
      <c r="H1349" s="22">
        <f t="shared" si="167"/>
        <v>285.24</v>
      </c>
      <c r="I1349" s="22">
        <f t="shared" si="168"/>
        <v>6845.76</v>
      </c>
      <c r="J1349" s="23">
        <f t="shared" ref="J1349:J1412" si="169">I1349 / 100886018.42</f>
        <v>6.7856379974282665E-5</v>
      </c>
    </row>
    <row r="1350" spans="1:10" ht="39" customHeight="1" x14ac:dyDescent="0.2">
      <c r="A1350" s="16" t="s">
        <v>2378</v>
      </c>
      <c r="B1350" s="17" t="s">
        <v>2379</v>
      </c>
      <c r="C1350" s="18" t="s">
        <v>30</v>
      </c>
      <c r="D1350" s="19" t="s">
        <v>2380</v>
      </c>
      <c r="E1350" s="20" t="s">
        <v>43</v>
      </c>
      <c r="F1350" s="21">
        <v>35</v>
      </c>
      <c r="G1350" s="22">
        <v>244.38</v>
      </c>
      <c r="H1350" s="22">
        <f t="shared" si="167"/>
        <v>320.85000000000002</v>
      </c>
      <c r="I1350" s="22">
        <f t="shared" si="168"/>
        <v>11229.75</v>
      </c>
      <c r="J1350" s="23">
        <f t="shared" si="169"/>
        <v>1.1131126171764723E-4</v>
      </c>
    </row>
    <row r="1351" spans="1:10" ht="51.95" customHeight="1" x14ac:dyDescent="0.2">
      <c r="A1351" s="16" t="s">
        <v>2381</v>
      </c>
      <c r="B1351" s="17" t="s">
        <v>2382</v>
      </c>
      <c r="C1351" s="18" t="s">
        <v>27</v>
      </c>
      <c r="D1351" s="19" t="s">
        <v>3159</v>
      </c>
      <c r="E1351" s="20" t="s">
        <v>43</v>
      </c>
      <c r="F1351" s="21">
        <v>17</v>
      </c>
      <c r="G1351" s="22">
        <v>35.630000000000003</v>
      </c>
      <c r="H1351" s="22">
        <f t="shared" si="167"/>
        <v>46.78</v>
      </c>
      <c r="I1351" s="22">
        <f t="shared" si="168"/>
        <v>795.26</v>
      </c>
      <c r="J1351" s="23">
        <f t="shared" si="169"/>
        <v>7.8827573181572293E-6</v>
      </c>
    </row>
    <row r="1352" spans="1:10" ht="26.1" customHeight="1" x14ac:dyDescent="0.2">
      <c r="A1352" s="16" t="s">
        <v>2383</v>
      </c>
      <c r="B1352" s="17" t="s">
        <v>2384</v>
      </c>
      <c r="C1352" s="18" t="s">
        <v>27</v>
      </c>
      <c r="D1352" s="19" t="s">
        <v>3160</v>
      </c>
      <c r="E1352" s="20" t="s">
        <v>43</v>
      </c>
      <c r="F1352" s="21">
        <v>222</v>
      </c>
      <c r="G1352" s="22">
        <v>26.83</v>
      </c>
      <c r="H1352" s="22">
        <f t="shared" si="167"/>
        <v>35.229999999999997</v>
      </c>
      <c r="I1352" s="22">
        <f t="shared" si="168"/>
        <v>7821.06</v>
      </c>
      <c r="J1352" s="23">
        <f t="shared" si="169"/>
        <v>7.7523725512092619E-5</v>
      </c>
    </row>
    <row r="1353" spans="1:10" ht="26.1" customHeight="1" x14ac:dyDescent="0.2">
      <c r="A1353" s="16" t="s">
        <v>2385</v>
      </c>
      <c r="B1353" s="17" t="s">
        <v>2384</v>
      </c>
      <c r="C1353" s="18" t="s">
        <v>27</v>
      </c>
      <c r="D1353" s="19" t="s">
        <v>3160</v>
      </c>
      <c r="E1353" s="20" t="s">
        <v>43</v>
      </c>
      <c r="F1353" s="21">
        <v>4</v>
      </c>
      <c r="G1353" s="22">
        <v>26.83</v>
      </c>
      <c r="H1353" s="22">
        <f t="shared" si="167"/>
        <v>35.229999999999997</v>
      </c>
      <c r="I1353" s="22">
        <f t="shared" si="168"/>
        <v>140.91999999999999</v>
      </c>
      <c r="J1353" s="23">
        <f t="shared" si="169"/>
        <v>1.3968238831007677E-6</v>
      </c>
    </row>
    <row r="1354" spans="1:10" ht="26.1" customHeight="1" x14ac:dyDescent="0.2">
      <c r="A1354" s="16" t="s">
        <v>2386</v>
      </c>
      <c r="B1354" s="17" t="s">
        <v>2387</v>
      </c>
      <c r="C1354" s="18" t="s">
        <v>27</v>
      </c>
      <c r="D1354" s="19" t="s">
        <v>3161</v>
      </c>
      <c r="E1354" s="20" t="s">
        <v>43</v>
      </c>
      <c r="F1354" s="21">
        <v>96</v>
      </c>
      <c r="G1354" s="22">
        <v>23.88</v>
      </c>
      <c r="H1354" s="22">
        <f t="shared" si="167"/>
        <v>31.35</v>
      </c>
      <c r="I1354" s="22">
        <f t="shared" si="168"/>
        <v>3009.6</v>
      </c>
      <c r="J1354" s="23">
        <f t="shared" si="169"/>
        <v>2.9831685769089348E-5</v>
      </c>
    </row>
    <row r="1355" spans="1:10" ht="26.1" customHeight="1" x14ac:dyDescent="0.2">
      <c r="A1355" s="16" t="s">
        <v>2388</v>
      </c>
      <c r="B1355" s="17" t="s">
        <v>2389</v>
      </c>
      <c r="C1355" s="18" t="s">
        <v>27</v>
      </c>
      <c r="D1355" s="19" t="s">
        <v>3162</v>
      </c>
      <c r="E1355" s="20" t="s">
        <v>43</v>
      </c>
      <c r="F1355" s="21">
        <v>5</v>
      </c>
      <c r="G1355" s="22">
        <v>39.1</v>
      </c>
      <c r="H1355" s="22">
        <f t="shared" si="167"/>
        <v>51.33</v>
      </c>
      <c r="I1355" s="22">
        <f t="shared" si="168"/>
        <v>256.64999999999998</v>
      </c>
      <c r="J1355" s="23">
        <f t="shared" si="169"/>
        <v>2.5439600454003128E-6</v>
      </c>
    </row>
    <row r="1356" spans="1:10" ht="39" customHeight="1" x14ac:dyDescent="0.2">
      <c r="A1356" s="16" t="s">
        <v>2390</v>
      </c>
      <c r="B1356" s="17" t="s">
        <v>2391</v>
      </c>
      <c r="C1356" s="18" t="s">
        <v>27</v>
      </c>
      <c r="D1356" s="19" t="s">
        <v>3163</v>
      </c>
      <c r="E1356" s="20" t="s">
        <v>43</v>
      </c>
      <c r="F1356" s="21">
        <v>2</v>
      </c>
      <c r="G1356" s="22">
        <v>463.44</v>
      </c>
      <c r="H1356" s="22">
        <f t="shared" si="167"/>
        <v>608.45000000000005</v>
      </c>
      <c r="I1356" s="22">
        <f t="shared" si="168"/>
        <v>1216.9000000000001</v>
      </c>
      <c r="J1356" s="23">
        <f t="shared" si="169"/>
        <v>1.2062127330012239E-5</v>
      </c>
    </row>
    <row r="1357" spans="1:10" ht="26.1" customHeight="1" x14ac:dyDescent="0.2">
      <c r="A1357" s="16" t="s">
        <v>2392</v>
      </c>
      <c r="B1357" s="17" t="s">
        <v>2393</v>
      </c>
      <c r="C1357" s="18" t="s">
        <v>27</v>
      </c>
      <c r="D1357" s="19" t="s">
        <v>3164</v>
      </c>
      <c r="E1357" s="20" t="s">
        <v>43</v>
      </c>
      <c r="F1357" s="21">
        <v>36</v>
      </c>
      <c r="G1357" s="22">
        <v>16.059999999999999</v>
      </c>
      <c r="H1357" s="22">
        <f t="shared" si="167"/>
        <v>21.09</v>
      </c>
      <c r="I1357" s="22">
        <f t="shared" si="168"/>
        <v>759.24</v>
      </c>
      <c r="J1357" s="23">
        <f t="shared" si="169"/>
        <v>7.5257207281111769E-6</v>
      </c>
    </row>
    <row r="1358" spans="1:10" ht="26.1" customHeight="1" x14ac:dyDescent="0.2">
      <c r="A1358" s="16" t="s">
        <v>2394</v>
      </c>
      <c r="B1358" s="17" t="s">
        <v>2395</v>
      </c>
      <c r="C1358" s="18" t="s">
        <v>27</v>
      </c>
      <c r="D1358" s="19" t="s">
        <v>3165</v>
      </c>
      <c r="E1358" s="20" t="s">
        <v>43</v>
      </c>
      <c r="F1358" s="21">
        <v>36</v>
      </c>
      <c r="G1358" s="22">
        <v>20.76</v>
      </c>
      <c r="H1358" s="22">
        <f t="shared" si="167"/>
        <v>27.26</v>
      </c>
      <c r="I1358" s="22">
        <f t="shared" si="168"/>
        <v>981.36</v>
      </c>
      <c r="J1358" s="23">
        <f t="shared" si="169"/>
        <v>9.7274133261408579E-6</v>
      </c>
    </row>
    <row r="1359" spans="1:10" ht="39" customHeight="1" x14ac:dyDescent="0.2">
      <c r="A1359" s="16" t="s">
        <v>2396</v>
      </c>
      <c r="B1359" s="17" t="s">
        <v>2397</v>
      </c>
      <c r="C1359" s="18" t="s">
        <v>27</v>
      </c>
      <c r="D1359" s="19" t="s">
        <v>3166</v>
      </c>
      <c r="E1359" s="20" t="s">
        <v>43</v>
      </c>
      <c r="F1359" s="21">
        <v>36</v>
      </c>
      <c r="G1359" s="22">
        <v>23.2</v>
      </c>
      <c r="H1359" s="22">
        <f t="shared" si="167"/>
        <v>30.46</v>
      </c>
      <c r="I1359" s="22">
        <f t="shared" si="168"/>
        <v>1096.56</v>
      </c>
      <c r="J1359" s="23">
        <f t="shared" si="169"/>
        <v>1.0869296035005521E-5</v>
      </c>
    </row>
    <row r="1360" spans="1:10" ht="26.1" customHeight="1" x14ac:dyDescent="0.2">
      <c r="A1360" s="16" t="s">
        <v>2398</v>
      </c>
      <c r="B1360" s="17" t="s">
        <v>2399</v>
      </c>
      <c r="C1360" s="18" t="s">
        <v>30</v>
      </c>
      <c r="D1360" s="19" t="s">
        <v>2400</v>
      </c>
      <c r="E1360" s="20" t="s">
        <v>43</v>
      </c>
      <c r="F1360" s="21">
        <v>8</v>
      </c>
      <c r="G1360" s="22">
        <v>1503.43</v>
      </c>
      <c r="H1360" s="22">
        <f t="shared" si="167"/>
        <v>1973.85</v>
      </c>
      <c r="I1360" s="22">
        <f t="shared" si="168"/>
        <v>15790.8</v>
      </c>
      <c r="J1360" s="23">
        <f t="shared" si="169"/>
        <v>1.5652119339531369E-4</v>
      </c>
    </row>
    <row r="1361" spans="1:10" ht="26.1" customHeight="1" x14ac:dyDescent="0.2">
      <c r="A1361" s="16" t="s">
        <v>2401</v>
      </c>
      <c r="B1361" s="17" t="s">
        <v>2402</v>
      </c>
      <c r="C1361" s="18" t="s">
        <v>27</v>
      </c>
      <c r="D1361" s="19" t="s">
        <v>3167</v>
      </c>
      <c r="E1361" s="20" t="s">
        <v>43</v>
      </c>
      <c r="F1361" s="21">
        <v>36</v>
      </c>
      <c r="G1361" s="22">
        <v>147.80000000000001</v>
      </c>
      <c r="H1361" s="22">
        <f t="shared" si="167"/>
        <v>194.05</v>
      </c>
      <c r="I1361" s="22">
        <f t="shared" si="168"/>
        <v>6985.8</v>
      </c>
      <c r="J1361" s="23">
        <f t="shared" si="169"/>
        <v>6.9244481142246274E-5</v>
      </c>
    </row>
    <row r="1362" spans="1:10" ht="26.1" customHeight="1" x14ac:dyDescent="0.2">
      <c r="A1362" s="16" t="s">
        <v>2403</v>
      </c>
      <c r="B1362" s="17" t="s">
        <v>2404</v>
      </c>
      <c r="C1362" s="18" t="s">
        <v>27</v>
      </c>
      <c r="D1362" s="19" t="s">
        <v>3168</v>
      </c>
      <c r="E1362" s="20" t="s">
        <v>224</v>
      </c>
      <c r="F1362" s="21">
        <v>36</v>
      </c>
      <c r="G1362" s="22">
        <v>66.03</v>
      </c>
      <c r="H1362" s="22">
        <f t="shared" si="167"/>
        <v>86.69</v>
      </c>
      <c r="I1362" s="22">
        <f t="shared" si="168"/>
        <v>3120.84</v>
      </c>
      <c r="J1362" s="23">
        <f t="shared" si="169"/>
        <v>3.0934316259836793E-5</v>
      </c>
    </row>
    <row r="1363" spans="1:10" ht="24" customHeight="1" x14ac:dyDescent="0.2">
      <c r="A1363" s="16" t="s">
        <v>2405</v>
      </c>
      <c r="B1363" s="17" t="s">
        <v>2406</v>
      </c>
      <c r="C1363" s="18" t="s">
        <v>27</v>
      </c>
      <c r="D1363" s="19" t="s">
        <v>3169</v>
      </c>
      <c r="E1363" s="20" t="s">
        <v>43</v>
      </c>
      <c r="F1363" s="21">
        <v>96</v>
      </c>
      <c r="G1363" s="22">
        <v>57.75</v>
      </c>
      <c r="H1363" s="22">
        <f t="shared" si="167"/>
        <v>75.819999999999993</v>
      </c>
      <c r="I1363" s="22">
        <f t="shared" si="168"/>
        <v>7278.72</v>
      </c>
      <c r="J1363" s="23">
        <f t="shared" si="169"/>
        <v>7.2147955821765688E-5</v>
      </c>
    </row>
    <row r="1364" spans="1:10" ht="39" customHeight="1" x14ac:dyDescent="0.2">
      <c r="A1364" s="16" t="s">
        <v>2407</v>
      </c>
      <c r="B1364" s="17" t="s">
        <v>2408</v>
      </c>
      <c r="C1364" s="18" t="s">
        <v>22</v>
      </c>
      <c r="D1364" s="19" t="s">
        <v>2409</v>
      </c>
      <c r="E1364" s="20" t="s">
        <v>43</v>
      </c>
      <c r="F1364" s="21">
        <v>96</v>
      </c>
      <c r="G1364" s="22">
        <v>38.770000000000003</v>
      </c>
      <c r="H1364" s="22">
        <f t="shared" si="167"/>
        <v>50.9</v>
      </c>
      <c r="I1364" s="22">
        <f t="shared" si="168"/>
        <v>4886.3999999999996</v>
      </c>
      <c r="J1364" s="23">
        <f t="shared" si="169"/>
        <v>4.843485823434283E-5</v>
      </c>
    </row>
    <row r="1365" spans="1:10" ht="24" customHeight="1" x14ac:dyDescent="0.2">
      <c r="A1365" s="24" t="s">
        <v>2410</v>
      </c>
      <c r="B1365" s="25"/>
      <c r="C1365" s="25"/>
      <c r="D1365" s="26" t="s">
        <v>2411</v>
      </c>
      <c r="E1365" s="25" t="s">
        <v>2816</v>
      </c>
      <c r="F1365" s="27"/>
      <c r="G1365" s="28"/>
      <c r="H1365" s="28"/>
      <c r="I1365" s="29">
        <f>SUM(I1366:I1377)</f>
        <v>6757.1699999999992</v>
      </c>
      <c r="J1365" s="30">
        <f t="shared" si="169"/>
        <v>6.6978260276554183E-5</v>
      </c>
    </row>
    <row r="1366" spans="1:10" ht="26.1" customHeight="1" x14ac:dyDescent="0.2">
      <c r="A1366" s="31" t="s">
        <v>2412</v>
      </c>
      <c r="B1366" s="32"/>
      <c r="C1366" s="32"/>
      <c r="D1366" s="33" t="s">
        <v>3170</v>
      </c>
      <c r="E1366" s="32" t="s">
        <v>2816</v>
      </c>
      <c r="F1366" s="34"/>
      <c r="G1366" s="35"/>
      <c r="H1366" s="35"/>
      <c r="I1366" s="36"/>
      <c r="J1366" s="37"/>
    </row>
    <row r="1367" spans="1:10" ht="26.1" customHeight="1" x14ac:dyDescent="0.2">
      <c r="A1367" s="16" t="s">
        <v>2413</v>
      </c>
      <c r="B1367" s="17" t="s">
        <v>318</v>
      </c>
      <c r="C1367" s="18" t="s">
        <v>30</v>
      </c>
      <c r="D1367" s="19" t="s">
        <v>319</v>
      </c>
      <c r="E1367" s="20" t="s">
        <v>2822</v>
      </c>
      <c r="F1367" s="21">
        <v>2.39</v>
      </c>
      <c r="G1367" s="22">
        <v>70.33</v>
      </c>
      <c r="H1367" s="22">
        <f t="shared" ref="H1367:H1377" si="170">ROUND(G1367 * (1 + 31.29 / 100), 2)</f>
        <v>92.34</v>
      </c>
      <c r="I1367" s="22">
        <f t="shared" ref="I1367:I1377" si="171">ROUND(F1367 * H1367, 2)</f>
        <v>220.69</v>
      </c>
      <c r="J1367" s="23">
        <f t="shared" si="169"/>
        <v>2.1875181859317943E-6</v>
      </c>
    </row>
    <row r="1368" spans="1:10" ht="51.95" customHeight="1" x14ac:dyDescent="0.2">
      <c r="A1368" s="16" t="s">
        <v>2414</v>
      </c>
      <c r="B1368" s="17" t="s">
        <v>2415</v>
      </c>
      <c r="C1368" s="18" t="s">
        <v>30</v>
      </c>
      <c r="D1368" s="19" t="s">
        <v>2416</v>
      </c>
      <c r="E1368" s="20" t="s">
        <v>224</v>
      </c>
      <c r="F1368" s="21">
        <v>26.5</v>
      </c>
      <c r="G1368" s="22">
        <v>37.51</v>
      </c>
      <c r="H1368" s="22">
        <f t="shared" si="170"/>
        <v>49.25</v>
      </c>
      <c r="I1368" s="22">
        <f t="shared" si="171"/>
        <v>1305.1300000000001</v>
      </c>
      <c r="J1368" s="23">
        <f t="shared" si="169"/>
        <v>1.2936678644275514E-5</v>
      </c>
    </row>
    <row r="1369" spans="1:10" ht="26.1" customHeight="1" x14ac:dyDescent="0.2">
      <c r="A1369" s="16" t="s">
        <v>2417</v>
      </c>
      <c r="B1369" s="17" t="s">
        <v>323</v>
      </c>
      <c r="C1369" s="18" t="s">
        <v>30</v>
      </c>
      <c r="D1369" s="19" t="s">
        <v>324</v>
      </c>
      <c r="E1369" s="20" t="s">
        <v>2822</v>
      </c>
      <c r="F1369" s="21">
        <v>2.2999999999999998</v>
      </c>
      <c r="G1369" s="22">
        <v>18.27</v>
      </c>
      <c r="H1369" s="22">
        <f t="shared" si="170"/>
        <v>23.99</v>
      </c>
      <c r="I1369" s="22">
        <f t="shared" si="171"/>
        <v>55.18</v>
      </c>
      <c r="J1369" s="23">
        <f t="shared" si="169"/>
        <v>5.4695388780514031E-7</v>
      </c>
    </row>
    <row r="1370" spans="1:10" ht="51.95" customHeight="1" x14ac:dyDescent="0.2">
      <c r="A1370" s="16" t="s">
        <v>2418</v>
      </c>
      <c r="B1370" s="17" t="s">
        <v>2415</v>
      </c>
      <c r="C1370" s="18" t="s">
        <v>30</v>
      </c>
      <c r="D1370" s="19" t="s">
        <v>2416</v>
      </c>
      <c r="E1370" s="20" t="s">
        <v>224</v>
      </c>
      <c r="F1370" s="21">
        <v>58.5</v>
      </c>
      <c r="G1370" s="22">
        <v>37.51</v>
      </c>
      <c r="H1370" s="22">
        <f t="shared" si="170"/>
        <v>49.25</v>
      </c>
      <c r="I1370" s="22">
        <f t="shared" si="171"/>
        <v>2881.13</v>
      </c>
      <c r="J1370" s="23">
        <f t="shared" si="169"/>
        <v>2.8558268480826821E-5</v>
      </c>
    </row>
    <row r="1371" spans="1:10" ht="51.95" customHeight="1" x14ac:dyDescent="0.2">
      <c r="A1371" s="16" t="s">
        <v>2419</v>
      </c>
      <c r="B1371" s="17" t="s">
        <v>2420</v>
      </c>
      <c r="C1371" s="18" t="s">
        <v>30</v>
      </c>
      <c r="D1371" s="19" t="s">
        <v>2421</v>
      </c>
      <c r="E1371" s="20" t="s">
        <v>43</v>
      </c>
      <c r="F1371" s="21">
        <v>15</v>
      </c>
      <c r="G1371" s="22">
        <v>34.630000000000003</v>
      </c>
      <c r="H1371" s="22">
        <f t="shared" si="170"/>
        <v>45.47</v>
      </c>
      <c r="I1371" s="22">
        <f t="shared" si="171"/>
        <v>682.05</v>
      </c>
      <c r="J1371" s="23">
        <f t="shared" si="169"/>
        <v>6.7605998401140983E-6</v>
      </c>
    </row>
    <row r="1372" spans="1:10" ht="26.1" customHeight="1" x14ac:dyDescent="0.2">
      <c r="A1372" s="38" t="s">
        <v>2422</v>
      </c>
      <c r="B1372" s="39" t="s">
        <v>2423</v>
      </c>
      <c r="C1372" s="40" t="s">
        <v>27</v>
      </c>
      <c r="D1372" s="41" t="s">
        <v>3171</v>
      </c>
      <c r="E1372" s="42" t="s">
        <v>43</v>
      </c>
      <c r="F1372" s="43">
        <v>4</v>
      </c>
      <c r="G1372" s="44">
        <v>11.86</v>
      </c>
      <c r="H1372" s="44">
        <f t="shared" si="170"/>
        <v>15.57</v>
      </c>
      <c r="I1372" s="44">
        <f t="shared" si="171"/>
        <v>62.28</v>
      </c>
      <c r="J1372" s="45">
        <f t="shared" si="169"/>
        <v>6.1733033947995899E-7</v>
      </c>
    </row>
    <row r="1373" spans="1:10" ht="24" customHeight="1" x14ac:dyDescent="0.2">
      <c r="A1373" s="16" t="s">
        <v>2424</v>
      </c>
      <c r="B1373" s="17" t="s">
        <v>2425</v>
      </c>
      <c r="C1373" s="18" t="s">
        <v>27</v>
      </c>
      <c r="D1373" s="19" t="s">
        <v>3172</v>
      </c>
      <c r="E1373" s="20" t="s">
        <v>43</v>
      </c>
      <c r="F1373" s="21">
        <v>2</v>
      </c>
      <c r="G1373" s="22">
        <v>40.299999999999997</v>
      </c>
      <c r="H1373" s="22">
        <f t="shared" si="170"/>
        <v>52.91</v>
      </c>
      <c r="I1373" s="22">
        <f t="shared" si="171"/>
        <v>105.82</v>
      </c>
      <c r="J1373" s="23">
        <f t="shared" si="169"/>
        <v>1.0489064952435656E-6</v>
      </c>
    </row>
    <row r="1374" spans="1:10" ht="26.1" customHeight="1" x14ac:dyDescent="0.2">
      <c r="A1374" s="16" t="s">
        <v>2426</v>
      </c>
      <c r="B1374" s="17" t="s">
        <v>2427</v>
      </c>
      <c r="C1374" s="18" t="s">
        <v>27</v>
      </c>
      <c r="D1374" s="19" t="s">
        <v>3173</v>
      </c>
      <c r="E1374" s="20" t="s">
        <v>43</v>
      </c>
      <c r="F1374" s="21">
        <v>2</v>
      </c>
      <c r="G1374" s="22">
        <v>89.6</v>
      </c>
      <c r="H1374" s="22">
        <f t="shared" si="170"/>
        <v>117.64</v>
      </c>
      <c r="I1374" s="22">
        <f t="shared" si="171"/>
        <v>235.28</v>
      </c>
      <c r="J1374" s="23">
        <f t="shared" si="169"/>
        <v>2.3321368380354006E-6</v>
      </c>
    </row>
    <row r="1375" spans="1:10" ht="39" customHeight="1" x14ac:dyDescent="0.2">
      <c r="A1375" s="16" t="s">
        <v>2428</v>
      </c>
      <c r="B1375" s="17" t="s">
        <v>2429</v>
      </c>
      <c r="C1375" s="18" t="s">
        <v>30</v>
      </c>
      <c r="D1375" s="19" t="s">
        <v>2430</v>
      </c>
      <c r="E1375" s="20" t="s">
        <v>43</v>
      </c>
      <c r="F1375" s="21">
        <v>15</v>
      </c>
      <c r="G1375" s="22">
        <v>49.09</v>
      </c>
      <c r="H1375" s="22">
        <f t="shared" si="170"/>
        <v>64.45</v>
      </c>
      <c r="I1375" s="22">
        <f t="shared" si="171"/>
        <v>966.75</v>
      </c>
      <c r="J1375" s="23">
        <f t="shared" si="169"/>
        <v>9.5825964305114066E-6</v>
      </c>
    </row>
    <row r="1376" spans="1:10" ht="24" customHeight="1" x14ac:dyDescent="0.2">
      <c r="A1376" s="16" t="s">
        <v>2431</v>
      </c>
      <c r="B1376" s="17" t="s">
        <v>2432</v>
      </c>
      <c r="C1376" s="18" t="s">
        <v>27</v>
      </c>
      <c r="D1376" s="19" t="s">
        <v>3174</v>
      </c>
      <c r="E1376" s="20" t="s">
        <v>43</v>
      </c>
      <c r="F1376" s="21">
        <v>1</v>
      </c>
      <c r="G1376" s="22">
        <v>161.06</v>
      </c>
      <c r="H1376" s="22">
        <f t="shared" si="170"/>
        <v>211.46</v>
      </c>
      <c r="I1376" s="22">
        <f t="shared" si="171"/>
        <v>211.46</v>
      </c>
      <c r="J1376" s="23">
        <f t="shared" si="169"/>
        <v>2.0960287987545302E-6</v>
      </c>
    </row>
    <row r="1377" spans="1:10" ht="26.1" customHeight="1" x14ac:dyDescent="0.2">
      <c r="A1377" s="16" t="s">
        <v>2433</v>
      </c>
      <c r="B1377" s="17" t="s">
        <v>2434</v>
      </c>
      <c r="C1377" s="18" t="s">
        <v>27</v>
      </c>
      <c r="D1377" s="19" t="s">
        <v>3175</v>
      </c>
      <c r="E1377" s="20" t="s">
        <v>43</v>
      </c>
      <c r="F1377" s="21">
        <v>1</v>
      </c>
      <c r="G1377" s="22">
        <v>23.92</v>
      </c>
      <c r="H1377" s="22">
        <f t="shared" si="170"/>
        <v>31.4</v>
      </c>
      <c r="I1377" s="22">
        <f t="shared" si="171"/>
        <v>31.4</v>
      </c>
      <c r="J1377" s="23">
        <f t="shared" si="169"/>
        <v>3.1124233557595877E-7</v>
      </c>
    </row>
    <row r="1378" spans="1:10" ht="24" customHeight="1" x14ac:dyDescent="0.2">
      <c r="A1378" s="24" t="s">
        <v>2435</v>
      </c>
      <c r="B1378" s="25"/>
      <c r="C1378" s="25"/>
      <c r="D1378" s="26" t="s">
        <v>2436</v>
      </c>
      <c r="E1378" s="25" t="s">
        <v>2816</v>
      </c>
      <c r="F1378" s="27"/>
      <c r="G1378" s="28"/>
      <c r="H1378" s="28"/>
      <c r="I1378" s="29">
        <f>SUM(I1379:I1444)</f>
        <v>19486284.100000001</v>
      </c>
      <c r="J1378" s="30">
        <f t="shared" si="169"/>
        <v>0.19315148327963919</v>
      </c>
    </row>
    <row r="1379" spans="1:10" ht="24" customHeight="1" x14ac:dyDescent="0.2">
      <c r="A1379" s="31" t="s">
        <v>2437</v>
      </c>
      <c r="B1379" s="32"/>
      <c r="C1379" s="32"/>
      <c r="D1379" s="33" t="s">
        <v>3176</v>
      </c>
      <c r="E1379" s="32" t="s">
        <v>2816</v>
      </c>
      <c r="F1379" s="34"/>
      <c r="G1379" s="35"/>
      <c r="H1379" s="35"/>
      <c r="I1379" s="36"/>
      <c r="J1379" s="37"/>
    </row>
    <row r="1380" spans="1:10" ht="26.1" customHeight="1" x14ac:dyDescent="0.2">
      <c r="A1380" s="38" t="s">
        <v>2438</v>
      </c>
      <c r="B1380" s="39" t="s">
        <v>2439</v>
      </c>
      <c r="C1380" s="40" t="s">
        <v>22</v>
      </c>
      <c r="D1380" s="41" t="s">
        <v>3177</v>
      </c>
      <c r="E1380" s="42" t="s">
        <v>3178</v>
      </c>
      <c r="F1380" s="43">
        <v>3</v>
      </c>
      <c r="G1380" s="44">
        <v>562264.78</v>
      </c>
      <c r="H1380" s="44" t="str">
        <f t="shared" ref="H1380:H1401" si="172">ROUND(G1380 * (1 + 16.8 / 100), 2) &amp;CHAR(10)&amp; "(16.8%)"</f>
        <v>656725,26
(16.8%)</v>
      </c>
      <c r="I1380" s="44">
        <f t="shared" ref="I1380:I1401" si="173">ROUND((F1380  * 1 ) * ROUND(G1380 * (1 + 16.8 / 100), 2), 2)</f>
        <v>1970175.78</v>
      </c>
      <c r="J1380" s="45">
        <f t="shared" si="169"/>
        <v>1.9528729658037782E-2</v>
      </c>
    </row>
    <row r="1381" spans="1:10" ht="26.1" customHeight="1" x14ac:dyDescent="0.2">
      <c r="A1381" s="38" t="s">
        <v>2440</v>
      </c>
      <c r="B1381" s="39" t="s">
        <v>2441</v>
      </c>
      <c r="C1381" s="40" t="s">
        <v>22</v>
      </c>
      <c r="D1381" s="41" t="s">
        <v>3179</v>
      </c>
      <c r="E1381" s="42" t="s">
        <v>3178</v>
      </c>
      <c r="F1381" s="43">
        <v>2</v>
      </c>
      <c r="G1381" s="44">
        <v>304903.2</v>
      </c>
      <c r="H1381" s="44" t="str">
        <f t="shared" si="172"/>
        <v>356126,94
(16.8%)</v>
      </c>
      <c r="I1381" s="44">
        <f t="shared" si="173"/>
        <v>712253.88</v>
      </c>
      <c r="J1381" s="45">
        <f t="shared" si="169"/>
        <v>7.0599860233833975E-3</v>
      </c>
    </row>
    <row r="1382" spans="1:10" ht="39" customHeight="1" x14ac:dyDescent="0.2">
      <c r="A1382" s="38" t="s">
        <v>2442</v>
      </c>
      <c r="B1382" s="39" t="s">
        <v>2443</v>
      </c>
      <c r="C1382" s="40" t="s">
        <v>22</v>
      </c>
      <c r="D1382" s="41" t="s">
        <v>3180</v>
      </c>
      <c r="E1382" s="42" t="s">
        <v>3178</v>
      </c>
      <c r="F1382" s="43">
        <v>3</v>
      </c>
      <c r="G1382" s="44">
        <v>49931.23</v>
      </c>
      <c r="H1382" s="44" t="str">
        <f t="shared" si="172"/>
        <v>58319,68
(16.8%)</v>
      </c>
      <c r="I1382" s="44">
        <f t="shared" si="173"/>
        <v>174959.04</v>
      </c>
      <c r="J1382" s="45">
        <f t="shared" si="169"/>
        <v>1.7342248483989682E-3</v>
      </c>
    </row>
    <row r="1383" spans="1:10" ht="39" customHeight="1" x14ac:dyDescent="0.2">
      <c r="A1383" s="38" t="s">
        <v>2444</v>
      </c>
      <c r="B1383" s="39" t="s">
        <v>2445</v>
      </c>
      <c r="C1383" s="40" t="s">
        <v>22</v>
      </c>
      <c r="D1383" s="41" t="s">
        <v>3181</v>
      </c>
      <c r="E1383" s="42" t="s">
        <v>3178</v>
      </c>
      <c r="F1383" s="43">
        <v>3</v>
      </c>
      <c r="G1383" s="44">
        <v>40371.25</v>
      </c>
      <c r="H1383" s="44" t="str">
        <f t="shared" si="172"/>
        <v>47153,62
(16.8%)</v>
      </c>
      <c r="I1383" s="44">
        <f t="shared" si="173"/>
        <v>141460.85999999999</v>
      </c>
      <c r="J1383" s="45">
        <f t="shared" si="169"/>
        <v>1.4021849827701822E-3</v>
      </c>
    </row>
    <row r="1384" spans="1:10" ht="39" customHeight="1" x14ac:dyDescent="0.2">
      <c r="A1384" s="38" t="s">
        <v>2446</v>
      </c>
      <c r="B1384" s="39" t="s">
        <v>2447</v>
      </c>
      <c r="C1384" s="40" t="s">
        <v>22</v>
      </c>
      <c r="D1384" s="41" t="s">
        <v>3182</v>
      </c>
      <c r="E1384" s="42" t="s">
        <v>3178</v>
      </c>
      <c r="F1384" s="43">
        <v>1</v>
      </c>
      <c r="G1384" s="44">
        <v>7950.63</v>
      </c>
      <c r="H1384" s="44" t="str">
        <f t="shared" si="172"/>
        <v>9286,34
(16.8%)</v>
      </c>
      <c r="I1384" s="44">
        <f t="shared" si="173"/>
        <v>9286.34</v>
      </c>
      <c r="J1384" s="45">
        <f t="shared" si="169"/>
        <v>9.2047839189568443E-5</v>
      </c>
    </row>
    <row r="1385" spans="1:10" ht="39" customHeight="1" x14ac:dyDescent="0.2">
      <c r="A1385" s="38" t="s">
        <v>2448</v>
      </c>
      <c r="B1385" s="39" t="s">
        <v>2449</v>
      </c>
      <c r="C1385" s="40" t="s">
        <v>22</v>
      </c>
      <c r="D1385" s="41" t="s">
        <v>3183</v>
      </c>
      <c r="E1385" s="42" t="s">
        <v>3178</v>
      </c>
      <c r="F1385" s="43">
        <v>1</v>
      </c>
      <c r="G1385" s="44">
        <v>72162.960000000006</v>
      </c>
      <c r="H1385" s="44" t="str">
        <f t="shared" si="172"/>
        <v>84286,34
(16.8%)</v>
      </c>
      <c r="I1385" s="44">
        <f t="shared" si="173"/>
        <v>84286.34</v>
      </c>
      <c r="J1385" s="45">
        <f t="shared" si="169"/>
        <v>8.3546106110666738E-4</v>
      </c>
    </row>
    <row r="1386" spans="1:10" ht="26.1" customHeight="1" x14ac:dyDescent="0.2">
      <c r="A1386" s="38" t="s">
        <v>2450</v>
      </c>
      <c r="B1386" s="39" t="s">
        <v>2451</v>
      </c>
      <c r="C1386" s="40" t="s">
        <v>22</v>
      </c>
      <c r="D1386" s="41" t="s">
        <v>3184</v>
      </c>
      <c r="E1386" s="42" t="s">
        <v>3178</v>
      </c>
      <c r="F1386" s="43">
        <v>1</v>
      </c>
      <c r="G1386" s="44">
        <v>13339.65</v>
      </c>
      <c r="H1386" s="44" t="str">
        <f t="shared" si="172"/>
        <v>15580,71
(16.8%)</v>
      </c>
      <c r="I1386" s="44">
        <f t="shared" si="173"/>
        <v>15580.71</v>
      </c>
      <c r="J1386" s="45">
        <f t="shared" si="169"/>
        <v>1.544387442780795E-4</v>
      </c>
    </row>
    <row r="1387" spans="1:10" ht="26.1" customHeight="1" x14ac:dyDescent="0.2">
      <c r="A1387" s="38" t="s">
        <v>2452</v>
      </c>
      <c r="B1387" s="39" t="s">
        <v>2453</v>
      </c>
      <c r="C1387" s="40" t="s">
        <v>22</v>
      </c>
      <c r="D1387" s="41" t="s">
        <v>3185</v>
      </c>
      <c r="E1387" s="42" t="s">
        <v>3178</v>
      </c>
      <c r="F1387" s="43">
        <v>1</v>
      </c>
      <c r="G1387" s="44">
        <v>16552.939999999999</v>
      </c>
      <c r="H1387" s="44" t="str">
        <f t="shared" si="172"/>
        <v>19333,83
(16.8%)</v>
      </c>
      <c r="I1387" s="44">
        <f t="shared" si="173"/>
        <v>19333.830000000002</v>
      </c>
      <c r="J1387" s="45">
        <f t="shared" si="169"/>
        <v>1.9164033136396624E-4</v>
      </c>
    </row>
    <row r="1388" spans="1:10" ht="26.1" customHeight="1" x14ac:dyDescent="0.2">
      <c r="A1388" s="38" t="s">
        <v>2454</v>
      </c>
      <c r="B1388" s="39" t="s">
        <v>2455</v>
      </c>
      <c r="C1388" s="40" t="s">
        <v>22</v>
      </c>
      <c r="D1388" s="41" t="s">
        <v>3186</v>
      </c>
      <c r="E1388" s="42" t="s">
        <v>3178</v>
      </c>
      <c r="F1388" s="43">
        <v>5</v>
      </c>
      <c r="G1388" s="44">
        <v>20163.099999999999</v>
      </c>
      <c r="H1388" s="44" t="str">
        <f t="shared" si="172"/>
        <v>23550,5
(16.8%)</v>
      </c>
      <c r="I1388" s="44">
        <f t="shared" si="173"/>
        <v>117752.5</v>
      </c>
      <c r="J1388" s="45">
        <f t="shared" si="169"/>
        <v>1.1671835388505759E-3</v>
      </c>
    </row>
    <row r="1389" spans="1:10" ht="26.1" customHeight="1" x14ac:dyDescent="0.2">
      <c r="A1389" s="38" t="s">
        <v>2456</v>
      </c>
      <c r="B1389" s="39" t="s">
        <v>2457</v>
      </c>
      <c r="C1389" s="40" t="s">
        <v>22</v>
      </c>
      <c r="D1389" s="41" t="s">
        <v>3187</v>
      </c>
      <c r="E1389" s="42" t="s">
        <v>3178</v>
      </c>
      <c r="F1389" s="43">
        <v>1</v>
      </c>
      <c r="G1389" s="44">
        <v>23337.99</v>
      </c>
      <c r="H1389" s="44" t="str">
        <f t="shared" si="172"/>
        <v>27258,77
(16.8%)</v>
      </c>
      <c r="I1389" s="44">
        <f t="shared" si="173"/>
        <v>27258.77</v>
      </c>
      <c r="J1389" s="45">
        <f t="shared" si="169"/>
        <v>2.7019373374929549E-4</v>
      </c>
    </row>
    <row r="1390" spans="1:10" ht="26.1" customHeight="1" x14ac:dyDescent="0.2">
      <c r="A1390" s="38" t="s">
        <v>2458</v>
      </c>
      <c r="B1390" s="39" t="s">
        <v>2459</v>
      </c>
      <c r="C1390" s="40" t="s">
        <v>22</v>
      </c>
      <c r="D1390" s="41" t="s">
        <v>3188</v>
      </c>
      <c r="E1390" s="42" t="s">
        <v>3178</v>
      </c>
      <c r="F1390" s="43">
        <v>1</v>
      </c>
      <c r="G1390" s="44">
        <v>30302.26</v>
      </c>
      <c r="H1390" s="44" t="str">
        <f t="shared" si="172"/>
        <v>35393,04
(16.8%)</v>
      </c>
      <c r="I1390" s="44">
        <f t="shared" si="173"/>
        <v>35393.040000000001</v>
      </c>
      <c r="J1390" s="45">
        <f t="shared" si="169"/>
        <v>3.5082205199787685E-4</v>
      </c>
    </row>
    <row r="1391" spans="1:10" ht="26.1" customHeight="1" x14ac:dyDescent="0.2">
      <c r="A1391" s="38" t="s">
        <v>2460</v>
      </c>
      <c r="B1391" s="39" t="s">
        <v>2461</v>
      </c>
      <c r="C1391" s="40" t="s">
        <v>22</v>
      </c>
      <c r="D1391" s="41" t="s">
        <v>3189</v>
      </c>
      <c r="E1391" s="42" t="s">
        <v>3178</v>
      </c>
      <c r="F1391" s="43">
        <v>2</v>
      </c>
      <c r="G1391" s="44">
        <v>37471.360000000001</v>
      </c>
      <c r="H1391" s="44" t="str">
        <f t="shared" si="172"/>
        <v>43766,55
(16.8%)</v>
      </c>
      <c r="I1391" s="44">
        <f t="shared" si="173"/>
        <v>87533.1</v>
      </c>
      <c r="J1391" s="45">
        <f t="shared" si="169"/>
        <v>8.6764351860522167E-4</v>
      </c>
    </row>
    <row r="1392" spans="1:10" ht="26.1" customHeight="1" x14ac:dyDescent="0.2">
      <c r="A1392" s="38" t="s">
        <v>2462</v>
      </c>
      <c r="B1392" s="39" t="s">
        <v>2463</v>
      </c>
      <c r="C1392" s="40" t="s">
        <v>22</v>
      </c>
      <c r="D1392" s="41" t="s">
        <v>3190</v>
      </c>
      <c r="E1392" s="42" t="s">
        <v>3178</v>
      </c>
      <c r="F1392" s="43">
        <v>1</v>
      </c>
      <c r="G1392" s="44">
        <v>3820.13</v>
      </c>
      <c r="H1392" s="44" t="str">
        <f t="shared" si="172"/>
        <v>4461,91
(16.8%)</v>
      </c>
      <c r="I1392" s="44">
        <f t="shared" si="173"/>
        <v>4461.91</v>
      </c>
      <c r="J1392" s="45">
        <f t="shared" si="169"/>
        <v>4.4227238520054973E-5</v>
      </c>
    </row>
    <row r="1393" spans="1:10" ht="26.1" customHeight="1" x14ac:dyDescent="0.2">
      <c r="A1393" s="38" t="s">
        <v>2464</v>
      </c>
      <c r="B1393" s="39" t="s">
        <v>2465</v>
      </c>
      <c r="C1393" s="40" t="s">
        <v>22</v>
      </c>
      <c r="D1393" s="41" t="s">
        <v>3191</v>
      </c>
      <c r="E1393" s="42" t="s">
        <v>3178</v>
      </c>
      <c r="F1393" s="43">
        <v>26</v>
      </c>
      <c r="G1393" s="44">
        <v>3924.44</v>
      </c>
      <c r="H1393" s="44" t="str">
        <f t="shared" si="172"/>
        <v>4583,75
(16.8%)</v>
      </c>
      <c r="I1393" s="44">
        <f t="shared" si="173"/>
        <v>119177.5</v>
      </c>
      <c r="J1393" s="45">
        <f t="shared" si="169"/>
        <v>1.1813083900670009E-3</v>
      </c>
    </row>
    <row r="1394" spans="1:10" ht="26.1" customHeight="1" x14ac:dyDescent="0.2">
      <c r="A1394" s="38" t="s">
        <v>2466</v>
      </c>
      <c r="B1394" s="39" t="s">
        <v>2467</v>
      </c>
      <c r="C1394" s="40" t="s">
        <v>22</v>
      </c>
      <c r="D1394" s="41" t="s">
        <v>3192</v>
      </c>
      <c r="E1394" s="42" t="s">
        <v>3178</v>
      </c>
      <c r="F1394" s="43">
        <v>24</v>
      </c>
      <c r="G1394" s="44">
        <v>4445.96</v>
      </c>
      <c r="H1394" s="44" t="str">
        <f t="shared" si="172"/>
        <v>5192,88
(16.8%)</v>
      </c>
      <c r="I1394" s="44">
        <f t="shared" si="173"/>
        <v>124629.12</v>
      </c>
      <c r="J1394" s="45">
        <f t="shared" si="169"/>
        <v>1.2353458085852369E-3</v>
      </c>
    </row>
    <row r="1395" spans="1:10" ht="26.1" customHeight="1" x14ac:dyDescent="0.2">
      <c r="A1395" s="38" t="s">
        <v>2468</v>
      </c>
      <c r="B1395" s="39" t="s">
        <v>2469</v>
      </c>
      <c r="C1395" s="40" t="s">
        <v>22</v>
      </c>
      <c r="D1395" s="41" t="s">
        <v>3193</v>
      </c>
      <c r="E1395" s="42" t="s">
        <v>3178</v>
      </c>
      <c r="F1395" s="43">
        <v>51</v>
      </c>
      <c r="G1395" s="44">
        <v>5045.7</v>
      </c>
      <c r="H1395" s="44" t="str">
        <f t="shared" si="172"/>
        <v>5893,38
(16.8%)</v>
      </c>
      <c r="I1395" s="44">
        <f t="shared" si="173"/>
        <v>300562.38</v>
      </c>
      <c r="J1395" s="45">
        <f t="shared" si="169"/>
        <v>2.9792272973716192E-3</v>
      </c>
    </row>
    <row r="1396" spans="1:10" ht="26.1" customHeight="1" x14ac:dyDescent="0.2">
      <c r="A1396" s="38" t="s">
        <v>2470</v>
      </c>
      <c r="B1396" s="39" t="s">
        <v>2471</v>
      </c>
      <c r="C1396" s="40" t="s">
        <v>22</v>
      </c>
      <c r="D1396" s="41" t="s">
        <v>3194</v>
      </c>
      <c r="E1396" s="42" t="s">
        <v>3178</v>
      </c>
      <c r="F1396" s="43">
        <v>56</v>
      </c>
      <c r="G1396" s="44">
        <v>5749.76</v>
      </c>
      <c r="H1396" s="44" t="str">
        <f t="shared" si="172"/>
        <v>6715,72
(16.8%)</v>
      </c>
      <c r="I1396" s="44">
        <f t="shared" si="173"/>
        <v>376080.32</v>
      </c>
      <c r="J1396" s="45">
        <f t="shared" si="169"/>
        <v>3.7277744318775148E-3</v>
      </c>
    </row>
    <row r="1397" spans="1:10" ht="26.1" customHeight="1" x14ac:dyDescent="0.2">
      <c r="A1397" s="38" t="s">
        <v>2472</v>
      </c>
      <c r="B1397" s="39" t="s">
        <v>2473</v>
      </c>
      <c r="C1397" s="40" t="s">
        <v>22</v>
      </c>
      <c r="D1397" s="41" t="s">
        <v>3195</v>
      </c>
      <c r="E1397" s="42" t="s">
        <v>3178</v>
      </c>
      <c r="F1397" s="43">
        <v>29</v>
      </c>
      <c r="G1397" s="44">
        <v>7275.2</v>
      </c>
      <c r="H1397" s="44" t="str">
        <f t="shared" si="172"/>
        <v>8497,43
(16.8%)</v>
      </c>
      <c r="I1397" s="44">
        <f t="shared" si="173"/>
        <v>246425.47</v>
      </c>
      <c r="J1397" s="45">
        <f t="shared" si="169"/>
        <v>2.4426127015351388E-3</v>
      </c>
    </row>
    <row r="1398" spans="1:10" ht="26.1" customHeight="1" x14ac:dyDescent="0.2">
      <c r="A1398" s="38" t="s">
        <v>2474</v>
      </c>
      <c r="B1398" s="39" t="s">
        <v>2475</v>
      </c>
      <c r="C1398" s="40" t="s">
        <v>22</v>
      </c>
      <c r="D1398" s="41" t="s">
        <v>3196</v>
      </c>
      <c r="E1398" s="42" t="s">
        <v>3178</v>
      </c>
      <c r="F1398" s="43">
        <v>39</v>
      </c>
      <c r="G1398" s="44">
        <v>4824.0600000000004</v>
      </c>
      <c r="H1398" s="44" t="str">
        <f t="shared" si="172"/>
        <v>5634,5
(16.8%)</v>
      </c>
      <c r="I1398" s="44">
        <f t="shared" si="173"/>
        <v>219745.5</v>
      </c>
      <c r="J1398" s="45">
        <f t="shared" si="169"/>
        <v>2.1781561354237851E-3</v>
      </c>
    </row>
    <row r="1399" spans="1:10" ht="26.1" customHeight="1" x14ac:dyDescent="0.2">
      <c r="A1399" s="38" t="s">
        <v>2476</v>
      </c>
      <c r="B1399" s="39" t="s">
        <v>2477</v>
      </c>
      <c r="C1399" s="40" t="s">
        <v>22</v>
      </c>
      <c r="D1399" s="41" t="s">
        <v>3197</v>
      </c>
      <c r="E1399" s="42" t="s">
        <v>3178</v>
      </c>
      <c r="F1399" s="43">
        <v>2</v>
      </c>
      <c r="G1399" s="44">
        <v>5462.92</v>
      </c>
      <c r="H1399" s="44" t="str">
        <f t="shared" si="172"/>
        <v>6380,69
(16.8%)</v>
      </c>
      <c r="I1399" s="44">
        <f t="shared" si="173"/>
        <v>12761.38</v>
      </c>
      <c r="J1399" s="45">
        <f t="shared" si="169"/>
        <v>1.2649304829211237E-4</v>
      </c>
    </row>
    <row r="1400" spans="1:10" ht="26.1" customHeight="1" x14ac:dyDescent="0.2">
      <c r="A1400" s="38" t="s">
        <v>2478</v>
      </c>
      <c r="B1400" s="39" t="s">
        <v>2479</v>
      </c>
      <c r="C1400" s="40" t="s">
        <v>22</v>
      </c>
      <c r="D1400" s="41" t="s">
        <v>3198</v>
      </c>
      <c r="E1400" s="42" t="s">
        <v>3178</v>
      </c>
      <c r="F1400" s="43">
        <v>1</v>
      </c>
      <c r="G1400" s="44">
        <v>1371.2</v>
      </c>
      <c r="H1400" s="44" t="str">
        <f t="shared" si="172"/>
        <v>1601,56
(16.8%)</v>
      </c>
      <c r="I1400" s="44">
        <f t="shared" si="173"/>
        <v>1601.56</v>
      </c>
      <c r="J1400" s="45">
        <f t="shared" si="169"/>
        <v>1.5874945062580653E-5</v>
      </c>
    </row>
    <row r="1401" spans="1:10" ht="26.1" customHeight="1" x14ac:dyDescent="0.2">
      <c r="A1401" s="38" t="s">
        <v>2480</v>
      </c>
      <c r="B1401" s="39" t="s">
        <v>2481</v>
      </c>
      <c r="C1401" s="40" t="s">
        <v>22</v>
      </c>
      <c r="D1401" s="41" t="s">
        <v>3199</v>
      </c>
      <c r="E1401" s="42" t="s">
        <v>3178</v>
      </c>
      <c r="F1401" s="43">
        <v>2</v>
      </c>
      <c r="G1401" s="44">
        <v>325.08999999999997</v>
      </c>
      <c r="H1401" s="44" t="str">
        <f t="shared" si="172"/>
        <v>379,71
(16.8%)</v>
      </c>
      <c r="I1401" s="44">
        <f t="shared" si="173"/>
        <v>759.42</v>
      </c>
      <c r="J1401" s="45">
        <f t="shared" si="169"/>
        <v>7.527504919843777E-6</v>
      </c>
    </row>
    <row r="1402" spans="1:10" ht="24" customHeight="1" x14ac:dyDescent="0.2">
      <c r="A1402" s="31" t="s">
        <v>2482</v>
      </c>
      <c r="B1402" s="32"/>
      <c r="C1402" s="32"/>
      <c r="D1402" s="33" t="s">
        <v>3200</v>
      </c>
      <c r="E1402" s="32" t="s">
        <v>2816</v>
      </c>
      <c r="F1402" s="34"/>
      <c r="G1402" s="35"/>
      <c r="H1402" s="35"/>
      <c r="I1402" s="36"/>
      <c r="J1402" s="37"/>
    </row>
    <row r="1403" spans="1:10" ht="90.95" customHeight="1" x14ac:dyDescent="0.2">
      <c r="A1403" s="38" t="s">
        <v>2483</v>
      </c>
      <c r="B1403" s="39" t="s">
        <v>2484</v>
      </c>
      <c r="C1403" s="40" t="s">
        <v>22</v>
      </c>
      <c r="D1403" s="41" t="s">
        <v>3201</v>
      </c>
      <c r="E1403" s="42" t="s">
        <v>3178</v>
      </c>
      <c r="F1403" s="43">
        <v>1</v>
      </c>
      <c r="G1403" s="44">
        <v>1535000</v>
      </c>
      <c r="H1403" s="44" t="str">
        <f>ROUND(G1403 * (1 + 16.8 / 100), 2) &amp;CHAR(10)&amp; "(16.8%)"</f>
        <v>1792880
(16.8%)</v>
      </c>
      <c r="I1403" s="44">
        <f>ROUND((F1403  * 1 ) * ROUND(G1403 * (1 + 16.8 / 100), 2), 2)</f>
        <v>1792880</v>
      </c>
      <c r="J1403" s="45">
        <f t="shared" si="169"/>
        <v>1.7771342630809712E-2</v>
      </c>
    </row>
    <row r="1404" spans="1:10" ht="24" customHeight="1" x14ac:dyDescent="0.2">
      <c r="A1404" s="31" t="s">
        <v>2485</v>
      </c>
      <c r="B1404" s="32"/>
      <c r="C1404" s="32"/>
      <c r="D1404" s="33" t="s">
        <v>3202</v>
      </c>
      <c r="E1404" s="32" t="s">
        <v>2816</v>
      </c>
      <c r="F1404" s="34"/>
      <c r="G1404" s="35"/>
      <c r="H1404" s="35"/>
      <c r="I1404" s="36"/>
      <c r="J1404" s="37"/>
    </row>
    <row r="1405" spans="1:10" ht="51.95" customHeight="1" x14ac:dyDescent="0.2">
      <c r="A1405" s="38" t="s">
        <v>2486</v>
      </c>
      <c r="B1405" s="39" t="s">
        <v>2487</v>
      </c>
      <c r="C1405" s="40" t="s">
        <v>22</v>
      </c>
      <c r="D1405" s="41" t="s">
        <v>3203</v>
      </c>
      <c r="E1405" s="42" t="s">
        <v>3178</v>
      </c>
      <c r="F1405" s="43">
        <v>770</v>
      </c>
      <c r="G1405" s="44">
        <v>1627.64</v>
      </c>
      <c r="H1405" s="44" t="str">
        <f>ROUND(G1405 * (1 + 16.8 / 100), 2) &amp;CHAR(10)&amp; "(16.8%)"</f>
        <v>1901,08
(16.8%)</v>
      </c>
      <c r="I1405" s="44">
        <f>ROUND((F1405  * 1 ) * ROUND(G1405 * (1 + 16.8 / 100), 2), 2)</f>
        <v>1463831.6</v>
      </c>
      <c r="J1405" s="45">
        <f t="shared" si="169"/>
        <v>1.4509756881334162E-2</v>
      </c>
    </row>
    <row r="1406" spans="1:10" ht="51.95" customHeight="1" x14ac:dyDescent="0.2">
      <c r="A1406" s="38" t="s">
        <v>2488</v>
      </c>
      <c r="B1406" s="39" t="s">
        <v>2489</v>
      </c>
      <c r="C1406" s="40" t="s">
        <v>22</v>
      </c>
      <c r="D1406" s="41" t="s">
        <v>3204</v>
      </c>
      <c r="E1406" s="42" t="s">
        <v>3178</v>
      </c>
      <c r="F1406" s="43">
        <v>20</v>
      </c>
      <c r="G1406" s="44">
        <v>1334.07</v>
      </c>
      <c r="H1406" s="44" t="str">
        <f>ROUND(G1406 * (1 + 16.8 / 100), 2) &amp;CHAR(10)&amp; "(16.8%)"</f>
        <v>1558,19
(16.8%)</v>
      </c>
      <c r="I1406" s="44">
        <f>ROUND((F1406  * 1 ) * ROUND(G1406 * (1 + 16.8 / 100), 2), 2)</f>
        <v>31163.8</v>
      </c>
      <c r="J1406" s="45">
        <f t="shared" si="169"/>
        <v>3.0890107953573454E-4</v>
      </c>
    </row>
    <row r="1407" spans="1:10" ht="24" customHeight="1" x14ac:dyDescent="0.2">
      <c r="A1407" s="31" t="s">
        <v>2490</v>
      </c>
      <c r="B1407" s="32"/>
      <c r="C1407" s="32"/>
      <c r="D1407" s="33" t="s">
        <v>3205</v>
      </c>
      <c r="E1407" s="32" t="s">
        <v>2816</v>
      </c>
      <c r="F1407" s="34"/>
      <c r="G1407" s="35"/>
      <c r="H1407" s="35"/>
      <c r="I1407" s="36"/>
      <c r="J1407" s="37"/>
    </row>
    <row r="1408" spans="1:10" ht="51.95" customHeight="1" x14ac:dyDescent="0.2">
      <c r="A1408" s="38" t="s">
        <v>2491</v>
      </c>
      <c r="B1408" s="39" t="s">
        <v>2492</v>
      </c>
      <c r="C1408" s="40" t="s">
        <v>22</v>
      </c>
      <c r="D1408" s="41" t="s">
        <v>3206</v>
      </c>
      <c r="E1408" s="42" t="s">
        <v>3178</v>
      </c>
      <c r="F1408" s="43">
        <v>1</v>
      </c>
      <c r="G1408" s="44">
        <v>13557.96</v>
      </c>
      <c r="H1408" s="44" t="str">
        <f t="shared" ref="H1408:H1417" si="174">ROUND(G1408 * (1 + 16.8 / 100), 2) &amp;CHAR(10)&amp; "(16.8%)"</f>
        <v>15835,7
(16.8%)</v>
      </c>
      <c r="I1408" s="44">
        <f t="shared" ref="I1408:I1417" si="175">ROUND((F1408  * 1 ) * ROUND(G1408 * (1 + 16.8 / 100), 2), 2)</f>
        <v>15835.7</v>
      </c>
      <c r="J1408" s="45">
        <f t="shared" si="169"/>
        <v>1.5696625011083474E-4</v>
      </c>
    </row>
    <row r="1409" spans="1:10" ht="26.1" customHeight="1" x14ac:dyDescent="0.2">
      <c r="A1409" s="38" t="s">
        <v>2493</v>
      </c>
      <c r="B1409" s="39" t="s">
        <v>2494</v>
      </c>
      <c r="C1409" s="40" t="s">
        <v>22</v>
      </c>
      <c r="D1409" s="41" t="s">
        <v>3207</v>
      </c>
      <c r="E1409" s="42" t="s">
        <v>3178</v>
      </c>
      <c r="F1409" s="43">
        <v>12</v>
      </c>
      <c r="G1409" s="44">
        <v>889.55</v>
      </c>
      <c r="H1409" s="44" t="str">
        <f t="shared" si="174"/>
        <v>1038,99
(16.8%)</v>
      </c>
      <c r="I1409" s="44">
        <f t="shared" si="175"/>
        <v>12467.88</v>
      </c>
      <c r="J1409" s="45">
        <f t="shared" si="169"/>
        <v>1.2358382455034348E-4</v>
      </c>
    </row>
    <row r="1410" spans="1:10" ht="26.1" customHeight="1" x14ac:dyDescent="0.2">
      <c r="A1410" s="38" t="s">
        <v>2495</v>
      </c>
      <c r="B1410" s="39" t="s">
        <v>2496</v>
      </c>
      <c r="C1410" s="40" t="s">
        <v>22</v>
      </c>
      <c r="D1410" s="41" t="s">
        <v>3208</v>
      </c>
      <c r="E1410" s="42" t="s">
        <v>3178</v>
      </c>
      <c r="F1410" s="43">
        <v>91</v>
      </c>
      <c r="G1410" s="44">
        <v>559.13</v>
      </c>
      <c r="H1410" s="44" t="str">
        <f t="shared" si="174"/>
        <v>653,06
(16.8%)</v>
      </c>
      <c r="I1410" s="44">
        <f t="shared" si="175"/>
        <v>59428.46</v>
      </c>
      <c r="J1410" s="45">
        <f t="shared" si="169"/>
        <v>5.8906537229561919E-4</v>
      </c>
    </row>
    <row r="1411" spans="1:10" ht="26.1" customHeight="1" x14ac:dyDescent="0.2">
      <c r="A1411" s="38" t="s">
        <v>2497</v>
      </c>
      <c r="B1411" s="39" t="s">
        <v>2498</v>
      </c>
      <c r="C1411" s="40" t="s">
        <v>22</v>
      </c>
      <c r="D1411" s="41" t="s">
        <v>3209</v>
      </c>
      <c r="E1411" s="42" t="s">
        <v>3178</v>
      </c>
      <c r="F1411" s="43">
        <v>5</v>
      </c>
      <c r="G1411" s="44">
        <v>595.03</v>
      </c>
      <c r="H1411" s="44" t="str">
        <f t="shared" si="174"/>
        <v>695
(16.8%)</v>
      </c>
      <c r="I1411" s="44">
        <f t="shared" si="175"/>
        <v>3475</v>
      </c>
      <c r="J1411" s="45">
        <f t="shared" si="169"/>
        <v>3.4444812615492255E-5</v>
      </c>
    </row>
    <row r="1412" spans="1:10" ht="26.1" customHeight="1" x14ac:dyDescent="0.2">
      <c r="A1412" s="38" t="s">
        <v>2499</v>
      </c>
      <c r="B1412" s="39" t="s">
        <v>2500</v>
      </c>
      <c r="C1412" s="40" t="s">
        <v>22</v>
      </c>
      <c r="D1412" s="41" t="s">
        <v>3210</v>
      </c>
      <c r="E1412" s="42" t="s">
        <v>3178</v>
      </c>
      <c r="F1412" s="43">
        <v>9</v>
      </c>
      <c r="G1412" s="44">
        <v>1672.77</v>
      </c>
      <c r="H1412" s="44" t="str">
        <f t="shared" si="174"/>
        <v>1953,8
(16.8%)</v>
      </c>
      <c r="I1412" s="44">
        <f t="shared" si="175"/>
        <v>17584.2</v>
      </c>
      <c r="J1412" s="45">
        <f t="shared" si="169"/>
        <v>1.7429769035779539E-4</v>
      </c>
    </row>
    <row r="1413" spans="1:10" ht="26.1" customHeight="1" x14ac:dyDescent="0.2">
      <c r="A1413" s="38" t="s">
        <v>2501</v>
      </c>
      <c r="B1413" s="39" t="s">
        <v>2502</v>
      </c>
      <c r="C1413" s="40" t="s">
        <v>22</v>
      </c>
      <c r="D1413" s="41" t="s">
        <v>3211</v>
      </c>
      <c r="E1413" s="42" t="s">
        <v>3178</v>
      </c>
      <c r="F1413" s="43">
        <v>1</v>
      </c>
      <c r="G1413" s="44">
        <v>352.44</v>
      </c>
      <c r="H1413" s="44" t="str">
        <f t="shared" si="174"/>
        <v>411,65
(16.8%)</v>
      </c>
      <c r="I1413" s="44">
        <f t="shared" si="175"/>
        <v>411.65</v>
      </c>
      <c r="J1413" s="45">
        <f t="shared" ref="J1413:J1476" si="176">I1413 / 100886018.42</f>
        <v>4.0803473706956506E-6</v>
      </c>
    </row>
    <row r="1414" spans="1:10" ht="26.1" customHeight="1" x14ac:dyDescent="0.2">
      <c r="A1414" s="38" t="s">
        <v>2503</v>
      </c>
      <c r="B1414" s="39" t="s">
        <v>2504</v>
      </c>
      <c r="C1414" s="40" t="s">
        <v>22</v>
      </c>
      <c r="D1414" s="41" t="s">
        <v>3212</v>
      </c>
      <c r="E1414" s="42" t="s">
        <v>3178</v>
      </c>
      <c r="F1414" s="43">
        <v>13</v>
      </c>
      <c r="G1414" s="44">
        <v>1636.38</v>
      </c>
      <c r="H1414" s="44" t="str">
        <f t="shared" si="174"/>
        <v>1911,29
(16.8%)</v>
      </c>
      <c r="I1414" s="44">
        <f t="shared" si="175"/>
        <v>24846.77</v>
      </c>
      <c r="J1414" s="45">
        <f t="shared" si="176"/>
        <v>2.4628556453244158E-4</v>
      </c>
    </row>
    <row r="1415" spans="1:10" ht="26.1" customHeight="1" x14ac:dyDescent="0.2">
      <c r="A1415" s="38" t="s">
        <v>2505</v>
      </c>
      <c r="B1415" s="39" t="s">
        <v>2506</v>
      </c>
      <c r="C1415" s="40" t="s">
        <v>22</v>
      </c>
      <c r="D1415" s="41" t="s">
        <v>3213</v>
      </c>
      <c r="E1415" s="42" t="s">
        <v>3178</v>
      </c>
      <c r="F1415" s="43">
        <v>62</v>
      </c>
      <c r="G1415" s="44">
        <v>393.25</v>
      </c>
      <c r="H1415" s="44" t="str">
        <f t="shared" si="174"/>
        <v>459,32
(16.8%)</v>
      </c>
      <c r="I1415" s="44">
        <f t="shared" si="175"/>
        <v>28477.84</v>
      </c>
      <c r="J1415" s="45">
        <f t="shared" si="176"/>
        <v>2.8227737050186188E-4</v>
      </c>
    </row>
    <row r="1416" spans="1:10" ht="26.1" customHeight="1" x14ac:dyDescent="0.2">
      <c r="A1416" s="38" t="s">
        <v>2507</v>
      </c>
      <c r="B1416" s="39" t="s">
        <v>2508</v>
      </c>
      <c r="C1416" s="40" t="s">
        <v>22</v>
      </c>
      <c r="D1416" s="41" t="s">
        <v>3214</v>
      </c>
      <c r="E1416" s="42" t="s">
        <v>3178</v>
      </c>
      <c r="F1416" s="43">
        <v>52</v>
      </c>
      <c r="G1416" s="44">
        <v>475.98</v>
      </c>
      <c r="H1416" s="44" t="str">
        <f t="shared" si="174"/>
        <v>555,94
(16.8%)</v>
      </c>
      <c r="I1416" s="44">
        <f t="shared" si="175"/>
        <v>28908.880000000001</v>
      </c>
      <c r="J1416" s="45">
        <f t="shared" si="176"/>
        <v>2.8654991497086381E-4</v>
      </c>
    </row>
    <row r="1417" spans="1:10" ht="26.1" customHeight="1" x14ac:dyDescent="0.2">
      <c r="A1417" s="38" t="s">
        <v>2509</v>
      </c>
      <c r="B1417" s="39" t="s">
        <v>2510</v>
      </c>
      <c r="C1417" s="40" t="s">
        <v>22</v>
      </c>
      <c r="D1417" s="41" t="s">
        <v>3215</v>
      </c>
      <c r="E1417" s="42" t="s">
        <v>3178</v>
      </c>
      <c r="F1417" s="43">
        <v>4</v>
      </c>
      <c r="G1417" s="44">
        <v>1774.22</v>
      </c>
      <c r="H1417" s="44" t="str">
        <f t="shared" si="174"/>
        <v>2072,29
(16.8%)</v>
      </c>
      <c r="I1417" s="44">
        <f t="shared" si="175"/>
        <v>8289.16</v>
      </c>
      <c r="J1417" s="45">
        <f t="shared" si="176"/>
        <v>8.2163615234484539E-5</v>
      </c>
    </row>
    <row r="1418" spans="1:10" ht="24" customHeight="1" x14ac:dyDescent="0.2">
      <c r="A1418" s="31" t="s">
        <v>2511</v>
      </c>
      <c r="B1418" s="32"/>
      <c r="C1418" s="32"/>
      <c r="D1418" s="33" t="s">
        <v>3216</v>
      </c>
      <c r="E1418" s="32" t="s">
        <v>2816</v>
      </c>
      <c r="F1418" s="34"/>
      <c r="G1418" s="35"/>
      <c r="H1418" s="35"/>
      <c r="I1418" s="36"/>
      <c r="J1418" s="37"/>
    </row>
    <row r="1419" spans="1:10" ht="51.95" customHeight="1" x14ac:dyDescent="0.2">
      <c r="A1419" s="38" t="s">
        <v>2512</v>
      </c>
      <c r="B1419" s="39" t="s">
        <v>2513</v>
      </c>
      <c r="C1419" s="40" t="s">
        <v>22</v>
      </c>
      <c r="D1419" s="41" t="s">
        <v>3217</v>
      </c>
      <c r="E1419" s="42" t="s">
        <v>224</v>
      </c>
      <c r="F1419" s="43">
        <v>66</v>
      </c>
      <c r="G1419" s="44">
        <v>801.39</v>
      </c>
      <c r="H1419" s="44" t="str">
        <f t="shared" ref="H1419:H1430" si="177">ROUND(G1419 * (1 + 16.8 / 100), 2) &amp;CHAR(10)&amp; "(16.8%)"</f>
        <v>936,02
(16.8%)</v>
      </c>
      <c r="I1419" s="44">
        <f t="shared" ref="I1419:I1430" si="178">ROUND((F1419  * 1 ) * ROUND(G1419 * (1 + 16.8 / 100), 2), 2)</f>
        <v>61777.32</v>
      </c>
      <c r="J1419" s="45">
        <f t="shared" si="176"/>
        <v>6.123476867013818E-4</v>
      </c>
    </row>
    <row r="1420" spans="1:10" ht="51.95" customHeight="1" x14ac:dyDescent="0.2">
      <c r="A1420" s="38" t="s">
        <v>2514</v>
      </c>
      <c r="B1420" s="39" t="s">
        <v>2515</v>
      </c>
      <c r="C1420" s="40" t="s">
        <v>22</v>
      </c>
      <c r="D1420" s="41" t="s">
        <v>3218</v>
      </c>
      <c r="E1420" s="42" t="s">
        <v>224</v>
      </c>
      <c r="F1420" s="43">
        <v>948</v>
      </c>
      <c r="G1420" s="44">
        <v>876.96</v>
      </c>
      <c r="H1420" s="44" t="str">
        <f t="shared" si="177"/>
        <v>1024,29
(16.8%)</v>
      </c>
      <c r="I1420" s="44">
        <f t="shared" si="178"/>
        <v>971026.92</v>
      </c>
      <c r="J1420" s="45">
        <f t="shared" si="176"/>
        <v>9.6249900155391619E-3</v>
      </c>
    </row>
    <row r="1421" spans="1:10" ht="51.95" customHeight="1" x14ac:dyDescent="0.2">
      <c r="A1421" s="38" t="s">
        <v>2516</v>
      </c>
      <c r="B1421" s="39" t="s">
        <v>2517</v>
      </c>
      <c r="C1421" s="40" t="s">
        <v>22</v>
      </c>
      <c r="D1421" s="41" t="s">
        <v>3219</v>
      </c>
      <c r="E1421" s="42" t="s">
        <v>224</v>
      </c>
      <c r="F1421" s="43">
        <v>1110</v>
      </c>
      <c r="G1421" s="44">
        <v>896.84</v>
      </c>
      <c r="H1421" s="44" t="str">
        <f t="shared" si="177"/>
        <v>1047,51
(16.8%)</v>
      </c>
      <c r="I1421" s="44">
        <f t="shared" si="178"/>
        <v>1162736.1000000001</v>
      </c>
      <c r="J1421" s="45">
        <f t="shared" si="176"/>
        <v>1.152524520453763E-2</v>
      </c>
    </row>
    <row r="1422" spans="1:10" ht="51.95" customHeight="1" x14ac:dyDescent="0.2">
      <c r="A1422" s="38" t="s">
        <v>2518</v>
      </c>
      <c r="B1422" s="39" t="s">
        <v>2519</v>
      </c>
      <c r="C1422" s="40" t="s">
        <v>22</v>
      </c>
      <c r="D1422" s="41" t="s">
        <v>3220</v>
      </c>
      <c r="E1422" s="42" t="s">
        <v>224</v>
      </c>
      <c r="F1422" s="43">
        <v>582</v>
      </c>
      <c r="G1422" s="44">
        <v>1104.8399999999999</v>
      </c>
      <c r="H1422" s="44" t="str">
        <f t="shared" si="177"/>
        <v>1290,45
(16.8%)</v>
      </c>
      <c r="I1422" s="44">
        <f t="shared" si="178"/>
        <v>751041.9</v>
      </c>
      <c r="J1422" s="45">
        <f t="shared" si="176"/>
        <v>7.4444597156498628E-3</v>
      </c>
    </row>
    <row r="1423" spans="1:10" ht="51.95" customHeight="1" x14ac:dyDescent="0.2">
      <c r="A1423" s="38" t="s">
        <v>2520</v>
      </c>
      <c r="B1423" s="39" t="s">
        <v>2521</v>
      </c>
      <c r="C1423" s="40" t="s">
        <v>22</v>
      </c>
      <c r="D1423" s="41" t="s">
        <v>3221</v>
      </c>
      <c r="E1423" s="42" t="s">
        <v>224</v>
      </c>
      <c r="F1423" s="43">
        <v>534</v>
      </c>
      <c r="G1423" s="44">
        <v>1099.26</v>
      </c>
      <c r="H1423" s="44" t="str">
        <f t="shared" si="177"/>
        <v>1283,94
(16.8%)</v>
      </c>
      <c r="I1423" s="44">
        <f t="shared" si="178"/>
        <v>685623.96</v>
      </c>
      <c r="J1423" s="45">
        <f t="shared" si="176"/>
        <v>6.7960255616954695E-3</v>
      </c>
    </row>
    <row r="1424" spans="1:10" ht="51.95" customHeight="1" x14ac:dyDescent="0.2">
      <c r="A1424" s="38" t="s">
        <v>2522</v>
      </c>
      <c r="B1424" s="39" t="s">
        <v>2523</v>
      </c>
      <c r="C1424" s="40" t="s">
        <v>22</v>
      </c>
      <c r="D1424" s="41" t="s">
        <v>3222</v>
      </c>
      <c r="E1424" s="42" t="s">
        <v>224</v>
      </c>
      <c r="F1424" s="43">
        <v>414</v>
      </c>
      <c r="G1424" s="44">
        <v>1372.22</v>
      </c>
      <c r="H1424" s="44" t="str">
        <f t="shared" si="177"/>
        <v>1602,75
(16.8%)</v>
      </c>
      <c r="I1424" s="44">
        <f t="shared" si="178"/>
        <v>663538.5</v>
      </c>
      <c r="J1424" s="45">
        <f t="shared" si="176"/>
        <v>6.5771105886805199E-3</v>
      </c>
    </row>
    <row r="1425" spans="1:10" ht="51.95" customHeight="1" x14ac:dyDescent="0.2">
      <c r="A1425" s="38" t="s">
        <v>2524</v>
      </c>
      <c r="B1425" s="39" t="s">
        <v>2525</v>
      </c>
      <c r="C1425" s="40" t="s">
        <v>22</v>
      </c>
      <c r="D1425" s="41" t="s">
        <v>3223</v>
      </c>
      <c r="E1425" s="42" t="s">
        <v>224</v>
      </c>
      <c r="F1425" s="43">
        <v>498</v>
      </c>
      <c r="G1425" s="44">
        <v>1727.3</v>
      </c>
      <c r="H1425" s="44" t="str">
        <f t="shared" si="177"/>
        <v>2017,49
(16.8%)</v>
      </c>
      <c r="I1425" s="44">
        <f t="shared" si="178"/>
        <v>1004710.02</v>
      </c>
      <c r="J1425" s="45">
        <f t="shared" si="176"/>
        <v>9.9588628408079066E-3</v>
      </c>
    </row>
    <row r="1426" spans="1:10" ht="51.95" customHeight="1" x14ac:dyDescent="0.2">
      <c r="A1426" s="38" t="s">
        <v>2526</v>
      </c>
      <c r="B1426" s="39" t="s">
        <v>2527</v>
      </c>
      <c r="C1426" s="40" t="s">
        <v>22</v>
      </c>
      <c r="D1426" s="41" t="s">
        <v>3224</v>
      </c>
      <c r="E1426" s="42" t="s">
        <v>224</v>
      </c>
      <c r="F1426" s="43">
        <v>30</v>
      </c>
      <c r="G1426" s="44">
        <v>2190.36</v>
      </c>
      <c r="H1426" s="44" t="str">
        <f t="shared" si="177"/>
        <v>2558,34
(16.8%)</v>
      </c>
      <c r="I1426" s="44">
        <f t="shared" si="178"/>
        <v>76750.2</v>
      </c>
      <c r="J1426" s="45">
        <f t="shared" si="176"/>
        <v>7.6076151286375644E-4</v>
      </c>
    </row>
    <row r="1427" spans="1:10" ht="51.95" customHeight="1" x14ac:dyDescent="0.2">
      <c r="A1427" s="38" t="s">
        <v>2528</v>
      </c>
      <c r="B1427" s="39" t="s">
        <v>2529</v>
      </c>
      <c r="C1427" s="40" t="s">
        <v>22</v>
      </c>
      <c r="D1427" s="41" t="s">
        <v>3225</v>
      </c>
      <c r="E1427" s="42" t="s">
        <v>224</v>
      </c>
      <c r="F1427" s="43">
        <v>270</v>
      </c>
      <c r="G1427" s="44">
        <v>2819.71</v>
      </c>
      <c r="H1427" s="44" t="str">
        <f t="shared" si="177"/>
        <v>3293,42
(16.8%)</v>
      </c>
      <c r="I1427" s="44">
        <f t="shared" si="178"/>
        <v>889223.4</v>
      </c>
      <c r="J1427" s="45">
        <f t="shared" si="176"/>
        <v>8.8141391039743642E-3</v>
      </c>
    </row>
    <row r="1428" spans="1:10" ht="51.95" customHeight="1" x14ac:dyDescent="0.2">
      <c r="A1428" s="38" t="s">
        <v>2530</v>
      </c>
      <c r="B1428" s="39" t="s">
        <v>2531</v>
      </c>
      <c r="C1428" s="40" t="s">
        <v>22</v>
      </c>
      <c r="D1428" s="41" t="s">
        <v>3226</v>
      </c>
      <c r="E1428" s="42" t="s">
        <v>224</v>
      </c>
      <c r="F1428" s="43">
        <v>246</v>
      </c>
      <c r="G1428" s="44">
        <v>3381.75</v>
      </c>
      <c r="H1428" s="44" t="str">
        <f t="shared" si="177"/>
        <v>3949,88
(16.8%)</v>
      </c>
      <c r="I1428" s="44">
        <f t="shared" si="178"/>
        <v>971670.48</v>
      </c>
      <c r="J1428" s="45">
        <f t="shared" si="176"/>
        <v>9.6313690957137883E-3</v>
      </c>
    </row>
    <row r="1429" spans="1:10" ht="51.95" customHeight="1" x14ac:dyDescent="0.2">
      <c r="A1429" s="38" t="s">
        <v>2532</v>
      </c>
      <c r="B1429" s="39" t="s">
        <v>2533</v>
      </c>
      <c r="C1429" s="40" t="s">
        <v>22</v>
      </c>
      <c r="D1429" s="41" t="s">
        <v>3227</v>
      </c>
      <c r="E1429" s="42" t="s">
        <v>224</v>
      </c>
      <c r="F1429" s="43">
        <v>372</v>
      </c>
      <c r="G1429" s="44">
        <v>3710.52</v>
      </c>
      <c r="H1429" s="44" t="str">
        <f t="shared" si="177"/>
        <v>4333,89
(16.8%)</v>
      </c>
      <c r="I1429" s="44">
        <f t="shared" si="178"/>
        <v>1612207.08</v>
      </c>
      <c r="J1429" s="45">
        <f t="shared" si="176"/>
        <v>1.5980480796538112E-2</v>
      </c>
    </row>
    <row r="1430" spans="1:10" ht="26.1" customHeight="1" x14ac:dyDescent="0.2">
      <c r="A1430" s="38" t="s">
        <v>2534</v>
      </c>
      <c r="B1430" s="39" t="s">
        <v>2535</v>
      </c>
      <c r="C1430" s="40" t="s">
        <v>22</v>
      </c>
      <c r="D1430" s="41" t="s">
        <v>3228</v>
      </c>
      <c r="E1430" s="42" t="s">
        <v>224</v>
      </c>
      <c r="F1430" s="43">
        <v>90</v>
      </c>
      <c r="G1430" s="44">
        <v>4329.33</v>
      </c>
      <c r="H1430" s="44" t="str">
        <f t="shared" si="177"/>
        <v>5056,66
(16.8%)</v>
      </c>
      <c r="I1430" s="44">
        <f t="shared" si="178"/>
        <v>455099.4</v>
      </c>
      <c r="J1430" s="45">
        <f t="shared" si="176"/>
        <v>4.5110254832871821E-3</v>
      </c>
    </row>
    <row r="1431" spans="1:10" ht="26.1" customHeight="1" x14ac:dyDescent="0.2">
      <c r="A1431" s="31" t="s">
        <v>2536</v>
      </c>
      <c r="B1431" s="32"/>
      <c r="C1431" s="32"/>
      <c r="D1431" s="33" t="s">
        <v>3229</v>
      </c>
      <c r="E1431" s="32" t="s">
        <v>2816</v>
      </c>
      <c r="F1431" s="34"/>
      <c r="G1431" s="35"/>
      <c r="H1431" s="35"/>
      <c r="I1431" s="36"/>
      <c r="J1431" s="37"/>
    </row>
    <row r="1432" spans="1:10" ht="26.1" customHeight="1" x14ac:dyDescent="0.2">
      <c r="A1432" s="38" t="s">
        <v>2537</v>
      </c>
      <c r="B1432" s="39" t="s">
        <v>2538</v>
      </c>
      <c r="C1432" s="40" t="s">
        <v>22</v>
      </c>
      <c r="D1432" s="41" t="s">
        <v>3230</v>
      </c>
      <c r="E1432" s="42" t="s">
        <v>3178</v>
      </c>
      <c r="F1432" s="43">
        <v>139</v>
      </c>
      <c r="G1432" s="44">
        <v>2240.83</v>
      </c>
      <c r="H1432" s="44" t="str">
        <f t="shared" ref="H1432:H1438" si="179">ROUND(G1432 * (1 + 16.8 / 100), 2) &amp;CHAR(10)&amp; "(16.8%)"</f>
        <v>2617,29
(16.8%)</v>
      </c>
      <c r="I1432" s="44">
        <f t="shared" ref="I1432:I1438" si="180">ROUND((F1432  * 1 ) * ROUND(G1432 * (1 + 16.8 / 100), 2), 2)</f>
        <v>363803.31</v>
      </c>
      <c r="J1432" s="45">
        <f t="shared" si="176"/>
        <v>3.6060825444160687E-3</v>
      </c>
    </row>
    <row r="1433" spans="1:10" ht="26.1" customHeight="1" x14ac:dyDescent="0.2">
      <c r="A1433" s="38" t="s">
        <v>2539</v>
      </c>
      <c r="B1433" s="39" t="s">
        <v>2540</v>
      </c>
      <c r="C1433" s="40" t="s">
        <v>22</v>
      </c>
      <c r="D1433" s="41" t="s">
        <v>3231</v>
      </c>
      <c r="E1433" s="42" t="s">
        <v>3178</v>
      </c>
      <c r="F1433" s="43">
        <v>89</v>
      </c>
      <c r="G1433" s="44">
        <v>2287.0500000000002</v>
      </c>
      <c r="H1433" s="44" t="str">
        <f t="shared" si="179"/>
        <v>2671,27
(16.8%)</v>
      </c>
      <c r="I1433" s="44">
        <f t="shared" si="180"/>
        <v>237743.03</v>
      </c>
      <c r="J1433" s="45">
        <f t="shared" si="176"/>
        <v>2.3565508256084469E-3</v>
      </c>
    </row>
    <row r="1434" spans="1:10" ht="26.1" customHeight="1" x14ac:dyDescent="0.2">
      <c r="A1434" s="38" t="s">
        <v>2541</v>
      </c>
      <c r="B1434" s="39" t="s">
        <v>2542</v>
      </c>
      <c r="C1434" s="40" t="s">
        <v>22</v>
      </c>
      <c r="D1434" s="41" t="s">
        <v>3232</v>
      </c>
      <c r="E1434" s="42" t="s">
        <v>3178</v>
      </c>
      <c r="F1434" s="43">
        <v>1</v>
      </c>
      <c r="G1434" s="44">
        <v>8437.19</v>
      </c>
      <c r="H1434" s="44" t="str">
        <f t="shared" si="179"/>
        <v>9854,64
(16.8%)</v>
      </c>
      <c r="I1434" s="44">
        <f t="shared" si="180"/>
        <v>9854.64</v>
      </c>
      <c r="J1434" s="45">
        <f t="shared" si="176"/>
        <v>9.7680928976441603E-5</v>
      </c>
    </row>
    <row r="1435" spans="1:10" ht="39" customHeight="1" x14ac:dyDescent="0.2">
      <c r="A1435" s="38" t="s">
        <v>2543</v>
      </c>
      <c r="B1435" s="39" t="s">
        <v>2544</v>
      </c>
      <c r="C1435" s="40" t="s">
        <v>22</v>
      </c>
      <c r="D1435" s="41" t="s">
        <v>3233</v>
      </c>
      <c r="E1435" s="42" t="s">
        <v>3178</v>
      </c>
      <c r="F1435" s="43">
        <v>5</v>
      </c>
      <c r="G1435" s="44">
        <v>11704.44</v>
      </c>
      <c r="H1435" s="44" t="str">
        <f t="shared" si="179"/>
        <v>13670,79
(16.8%)</v>
      </c>
      <c r="I1435" s="44">
        <f t="shared" si="180"/>
        <v>68353.95</v>
      </c>
      <c r="J1435" s="45">
        <f t="shared" si="176"/>
        <v>6.7753640267013721E-4</v>
      </c>
    </row>
    <row r="1436" spans="1:10" ht="39" customHeight="1" x14ac:dyDescent="0.2">
      <c r="A1436" s="38" t="s">
        <v>2545</v>
      </c>
      <c r="B1436" s="39" t="s">
        <v>2546</v>
      </c>
      <c r="C1436" s="40" t="s">
        <v>22</v>
      </c>
      <c r="D1436" s="41" t="s">
        <v>3234</v>
      </c>
      <c r="E1436" s="42" t="s">
        <v>3178</v>
      </c>
      <c r="F1436" s="43">
        <v>2</v>
      </c>
      <c r="G1436" s="44">
        <v>24717.17</v>
      </c>
      <c r="H1436" s="44" t="str">
        <f t="shared" si="179"/>
        <v>28869,65
(16.8%)</v>
      </c>
      <c r="I1436" s="44">
        <f t="shared" si="180"/>
        <v>57739.3</v>
      </c>
      <c r="J1436" s="45">
        <f t="shared" si="176"/>
        <v>5.7232212058983944E-4</v>
      </c>
    </row>
    <row r="1437" spans="1:10" ht="26.1" customHeight="1" x14ac:dyDescent="0.2">
      <c r="A1437" s="38" t="s">
        <v>2547</v>
      </c>
      <c r="B1437" s="39" t="s">
        <v>2548</v>
      </c>
      <c r="C1437" s="40" t="s">
        <v>22</v>
      </c>
      <c r="D1437" s="41" t="s">
        <v>3235</v>
      </c>
      <c r="E1437" s="42" t="s">
        <v>3178</v>
      </c>
      <c r="F1437" s="43">
        <v>3</v>
      </c>
      <c r="G1437" s="44">
        <v>26275.63</v>
      </c>
      <c r="H1437" s="44" t="str">
        <f t="shared" si="179"/>
        <v>30689,94
(16.8%)</v>
      </c>
      <c r="I1437" s="44">
        <f t="shared" si="180"/>
        <v>92069.82</v>
      </c>
      <c r="J1437" s="45">
        <f t="shared" si="176"/>
        <v>9.1261228703369817E-4</v>
      </c>
    </row>
    <row r="1438" spans="1:10" ht="26.1" customHeight="1" x14ac:dyDescent="0.2">
      <c r="A1438" s="38" t="s">
        <v>2549</v>
      </c>
      <c r="B1438" s="39" t="s">
        <v>2550</v>
      </c>
      <c r="C1438" s="40" t="s">
        <v>22</v>
      </c>
      <c r="D1438" s="41" t="s">
        <v>3236</v>
      </c>
      <c r="E1438" s="42" t="s">
        <v>3178</v>
      </c>
      <c r="F1438" s="43">
        <v>6</v>
      </c>
      <c r="G1438" s="44">
        <v>940.56</v>
      </c>
      <c r="H1438" s="44" t="str">
        <f t="shared" si="179"/>
        <v>1098,57
(16.8%)</v>
      </c>
      <c r="I1438" s="44">
        <f t="shared" si="180"/>
        <v>6591.42</v>
      </c>
      <c r="J1438" s="45">
        <f t="shared" si="176"/>
        <v>6.5335317056117401E-5</v>
      </c>
    </row>
    <row r="1439" spans="1:10" ht="24" customHeight="1" x14ac:dyDescent="0.2">
      <c r="A1439" s="31" t="s">
        <v>2551</v>
      </c>
      <c r="B1439" s="32"/>
      <c r="C1439" s="32"/>
      <c r="D1439" s="33" t="s">
        <v>3237</v>
      </c>
      <c r="E1439" s="32" t="s">
        <v>2816</v>
      </c>
      <c r="F1439" s="34"/>
      <c r="G1439" s="35"/>
      <c r="H1439" s="35"/>
      <c r="I1439" s="36"/>
      <c r="J1439" s="37"/>
    </row>
    <row r="1440" spans="1:10" ht="26.1" customHeight="1" x14ac:dyDescent="0.2">
      <c r="A1440" s="38" t="s">
        <v>2552</v>
      </c>
      <c r="B1440" s="39" t="s">
        <v>2553</v>
      </c>
      <c r="C1440" s="40" t="s">
        <v>22</v>
      </c>
      <c r="D1440" s="41" t="s">
        <v>3238</v>
      </c>
      <c r="E1440" s="42" t="s">
        <v>3178</v>
      </c>
      <c r="F1440" s="43">
        <v>1</v>
      </c>
      <c r="G1440" s="44">
        <v>327468.21999999997</v>
      </c>
      <c r="H1440" s="44" t="str">
        <f>ROUND(G1440 * (1 + 16.8 / 100), 2) &amp;CHAR(10)&amp; "(16.8%)"</f>
        <v>382482,88
(16.8%)</v>
      </c>
      <c r="I1440" s="44">
        <f>ROUND((F1440  * 1 ) * ROUND(G1440 * (1 + 16.8 / 100), 2), 2)</f>
        <v>382482.88</v>
      </c>
      <c r="J1440" s="45">
        <f t="shared" si="176"/>
        <v>3.7912377353190819E-3</v>
      </c>
    </row>
    <row r="1441" spans="1:10" ht="26.1" customHeight="1" x14ac:dyDescent="0.2">
      <c r="A1441" s="38" t="s">
        <v>2554</v>
      </c>
      <c r="B1441" s="39" t="s">
        <v>2555</v>
      </c>
      <c r="C1441" s="40" t="s">
        <v>22</v>
      </c>
      <c r="D1441" s="41" t="s">
        <v>3239</v>
      </c>
      <c r="E1441" s="42" t="s">
        <v>3178</v>
      </c>
      <c r="F1441" s="43">
        <v>11</v>
      </c>
      <c r="G1441" s="44">
        <v>42149.06</v>
      </c>
      <c r="H1441" s="44" t="str">
        <f>ROUND(G1441 * (1 + 16.8 / 100), 2) &amp;CHAR(10)&amp; "(16.8%)"</f>
        <v>49230,1
(16.8%)</v>
      </c>
      <c r="I1441" s="44">
        <f>ROUND((F1441  * 1 ) * ROUND(G1441 * (1 + 16.8 / 100), 2), 2)</f>
        <v>541531.1</v>
      </c>
      <c r="J1441" s="45">
        <f t="shared" si="176"/>
        <v>5.3677517309241429E-3</v>
      </c>
    </row>
    <row r="1442" spans="1:10" ht="24" customHeight="1" x14ac:dyDescent="0.2">
      <c r="A1442" s="31" t="s">
        <v>2556</v>
      </c>
      <c r="B1442" s="32"/>
      <c r="C1442" s="32"/>
      <c r="D1442" s="33" t="s">
        <v>82</v>
      </c>
      <c r="E1442" s="32" t="s">
        <v>2816</v>
      </c>
      <c r="F1442" s="34"/>
      <c r="G1442" s="35"/>
      <c r="H1442" s="35"/>
      <c r="I1442" s="36"/>
      <c r="J1442" s="37"/>
    </row>
    <row r="1443" spans="1:10" ht="26.1" customHeight="1" x14ac:dyDescent="0.2">
      <c r="A1443" s="38" t="s">
        <v>2557</v>
      </c>
      <c r="B1443" s="39" t="s">
        <v>2558</v>
      </c>
      <c r="C1443" s="40" t="s">
        <v>22</v>
      </c>
      <c r="D1443" s="41" t="s">
        <v>3240</v>
      </c>
      <c r="E1443" s="42" t="s">
        <v>3241</v>
      </c>
      <c r="F1443" s="43">
        <v>1</v>
      </c>
      <c r="G1443" s="44">
        <v>31696.81</v>
      </c>
      <c r="H1443" s="44" t="str">
        <f>ROUND(G1443 * (1 + 16.8 / 100), 2) &amp;CHAR(10)&amp; "(16.8%)"</f>
        <v>37021,87
(16.8%)</v>
      </c>
      <c r="I1443" s="44">
        <f>ROUND((F1443  * 1 ) * ROUND(G1443 * (1 + 16.8 / 100), 2), 2)</f>
        <v>37021.870000000003</v>
      </c>
      <c r="J1443" s="45">
        <f t="shared" si="176"/>
        <v>3.6696730210794657E-4</v>
      </c>
    </row>
    <row r="1444" spans="1:10" ht="39" customHeight="1" x14ac:dyDescent="0.2">
      <c r="A1444" s="38" t="s">
        <v>2559</v>
      </c>
      <c r="B1444" s="39" t="s">
        <v>2560</v>
      </c>
      <c r="C1444" s="40" t="s">
        <v>22</v>
      </c>
      <c r="D1444" s="41" t="s">
        <v>3242</v>
      </c>
      <c r="E1444" s="42" t="s">
        <v>3241</v>
      </c>
      <c r="F1444" s="43">
        <v>11</v>
      </c>
      <c r="G1444" s="44">
        <v>7363.62</v>
      </c>
      <c r="H1444" s="44" t="str">
        <f>ROUND(G1444 * (1 + 16.8 / 100), 2) &amp;CHAR(10)&amp; "(16.8%)"</f>
        <v>8600,71
(16.8%)</v>
      </c>
      <c r="I1444" s="44">
        <f>ROUND((F1444  * 1 ) * ROUND(G1444 * (1 + 16.8 / 100), 2), 2)</f>
        <v>94607.81</v>
      </c>
      <c r="J1444" s="45">
        <f t="shared" si="176"/>
        <v>9.3776929134160988E-4</v>
      </c>
    </row>
    <row r="1445" spans="1:10" ht="24" customHeight="1" x14ac:dyDescent="0.2">
      <c r="A1445" s="24" t="s">
        <v>2561</v>
      </c>
      <c r="B1445" s="25"/>
      <c r="C1445" s="25"/>
      <c r="D1445" s="26" t="s">
        <v>2562</v>
      </c>
      <c r="E1445" s="25" t="s">
        <v>2816</v>
      </c>
      <c r="F1445" s="27"/>
      <c r="G1445" s="28"/>
      <c r="H1445" s="28"/>
      <c r="I1445" s="29">
        <f>SUM(I1446:I1576)</f>
        <v>4194070.3900000006</v>
      </c>
      <c r="J1445" s="30">
        <f t="shared" si="176"/>
        <v>4.1572365087693394E-2</v>
      </c>
    </row>
    <row r="1446" spans="1:10" ht="26.1" customHeight="1" x14ac:dyDescent="0.2">
      <c r="A1446" s="31" t="s">
        <v>2563</v>
      </c>
      <c r="B1446" s="32"/>
      <c r="C1446" s="32"/>
      <c r="D1446" s="33" t="s">
        <v>3243</v>
      </c>
      <c r="E1446" s="32" t="s">
        <v>2816</v>
      </c>
      <c r="F1446" s="34"/>
      <c r="G1446" s="35"/>
      <c r="H1446" s="35"/>
      <c r="I1446" s="36"/>
      <c r="J1446" s="37"/>
    </row>
    <row r="1447" spans="1:10" ht="24" customHeight="1" x14ac:dyDescent="0.2">
      <c r="A1447" s="38" t="s">
        <v>2564</v>
      </c>
      <c r="B1447" s="39" t="s">
        <v>2565</v>
      </c>
      <c r="C1447" s="40" t="s">
        <v>22</v>
      </c>
      <c r="D1447" s="41" t="s">
        <v>3244</v>
      </c>
      <c r="E1447" s="42" t="s">
        <v>52</v>
      </c>
      <c r="F1447" s="43">
        <v>1</v>
      </c>
      <c r="G1447" s="44">
        <v>19741.740000000002</v>
      </c>
      <c r="H1447" s="44" t="str">
        <f t="shared" ref="H1447:H1463" si="181">ROUND(G1447 * (1 + 16.8 / 100), 2) &amp;CHAR(10)&amp; "(16.8%)"</f>
        <v>23058,35
(16.8%)</v>
      </c>
      <c r="I1447" s="44">
        <f t="shared" ref="I1447:I1463" si="182">ROUND((F1447  * 1 ) * ROUND(G1447 * (1 + 16.8 / 100), 2), 2)</f>
        <v>23058.35</v>
      </c>
      <c r="J1447" s="45">
        <f t="shared" si="176"/>
        <v>2.2855843020789518E-4</v>
      </c>
    </row>
    <row r="1448" spans="1:10" ht="26.1" customHeight="1" x14ac:dyDescent="0.2">
      <c r="A1448" s="38" t="s">
        <v>2566</v>
      </c>
      <c r="B1448" s="39" t="s">
        <v>2567</v>
      </c>
      <c r="C1448" s="40" t="s">
        <v>22</v>
      </c>
      <c r="D1448" s="41" t="s">
        <v>3245</v>
      </c>
      <c r="E1448" s="42" t="s">
        <v>52</v>
      </c>
      <c r="F1448" s="43">
        <v>39</v>
      </c>
      <c r="G1448" s="44">
        <v>7735</v>
      </c>
      <c r="H1448" s="44" t="str">
        <f t="shared" si="181"/>
        <v>9034,48
(16.8%)</v>
      </c>
      <c r="I1448" s="44">
        <f t="shared" si="182"/>
        <v>352344.72</v>
      </c>
      <c r="J1448" s="45">
        <f t="shared" si="176"/>
        <v>3.492502980275708E-3</v>
      </c>
    </row>
    <row r="1449" spans="1:10" ht="24" customHeight="1" x14ac:dyDescent="0.2">
      <c r="A1449" s="38" t="s">
        <v>2568</v>
      </c>
      <c r="B1449" s="39" t="s">
        <v>2569</v>
      </c>
      <c r="C1449" s="40" t="s">
        <v>22</v>
      </c>
      <c r="D1449" s="41" t="s">
        <v>3246</v>
      </c>
      <c r="E1449" s="42" t="s">
        <v>52</v>
      </c>
      <c r="F1449" s="43">
        <v>2</v>
      </c>
      <c r="G1449" s="44">
        <v>5890</v>
      </c>
      <c r="H1449" s="44" t="str">
        <f t="shared" si="181"/>
        <v>6879,52
(16.8%)</v>
      </c>
      <c r="I1449" s="44">
        <f t="shared" si="182"/>
        <v>13759.04</v>
      </c>
      <c r="J1449" s="45">
        <f t="shared" si="176"/>
        <v>1.3638203009181657E-4</v>
      </c>
    </row>
    <row r="1450" spans="1:10" ht="24" customHeight="1" x14ac:dyDescent="0.2">
      <c r="A1450" s="38" t="s">
        <v>2570</v>
      </c>
      <c r="B1450" s="39" t="s">
        <v>2571</v>
      </c>
      <c r="C1450" s="40" t="s">
        <v>22</v>
      </c>
      <c r="D1450" s="41" t="s">
        <v>3247</v>
      </c>
      <c r="E1450" s="42" t="s">
        <v>52</v>
      </c>
      <c r="F1450" s="43">
        <v>39</v>
      </c>
      <c r="G1450" s="44">
        <v>875</v>
      </c>
      <c r="H1450" s="44" t="str">
        <f t="shared" si="181"/>
        <v>1022
(16.8%)</v>
      </c>
      <c r="I1450" s="44">
        <f t="shared" si="182"/>
        <v>39858</v>
      </c>
      <c r="J1450" s="45">
        <f t="shared" si="176"/>
        <v>3.950795226556231E-4</v>
      </c>
    </row>
    <row r="1451" spans="1:10" ht="24" customHeight="1" x14ac:dyDescent="0.2">
      <c r="A1451" s="38" t="s">
        <v>2572</v>
      </c>
      <c r="B1451" s="39" t="s">
        <v>2573</v>
      </c>
      <c r="C1451" s="40" t="s">
        <v>22</v>
      </c>
      <c r="D1451" s="41" t="s">
        <v>3248</v>
      </c>
      <c r="E1451" s="42" t="s">
        <v>52</v>
      </c>
      <c r="F1451" s="43">
        <v>2</v>
      </c>
      <c r="G1451" s="44">
        <v>1286</v>
      </c>
      <c r="H1451" s="44" t="str">
        <f t="shared" si="181"/>
        <v>1502,05
(16.8%)</v>
      </c>
      <c r="I1451" s="44">
        <f t="shared" si="182"/>
        <v>3004.1</v>
      </c>
      <c r="J1451" s="45">
        <f t="shared" si="176"/>
        <v>2.9777168799482096E-5</v>
      </c>
    </row>
    <row r="1452" spans="1:10" ht="24" customHeight="1" x14ac:dyDescent="0.2">
      <c r="A1452" s="38" t="s">
        <v>2574</v>
      </c>
      <c r="B1452" s="39" t="s">
        <v>2575</v>
      </c>
      <c r="C1452" s="40" t="s">
        <v>22</v>
      </c>
      <c r="D1452" s="41" t="s">
        <v>3249</v>
      </c>
      <c r="E1452" s="42" t="s">
        <v>52</v>
      </c>
      <c r="F1452" s="43">
        <v>1</v>
      </c>
      <c r="G1452" s="44">
        <v>4850</v>
      </c>
      <c r="H1452" s="44" t="str">
        <f t="shared" si="181"/>
        <v>5664,8
(16.8%)</v>
      </c>
      <c r="I1452" s="44">
        <f t="shared" si="182"/>
        <v>5664.8</v>
      </c>
      <c r="J1452" s="45">
        <f t="shared" si="176"/>
        <v>5.6150496260213102E-5</v>
      </c>
    </row>
    <row r="1453" spans="1:10" ht="24" customHeight="1" x14ac:dyDescent="0.2">
      <c r="A1453" s="38" t="s">
        <v>2576</v>
      </c>
      <c r="B1453" s="39" t="s">
        <v>2577</v>
      </c>
      <c r="C1453" s="40" t="s">
        <v>22</v>
      </c>
      <c r="D1453" s="41" t="s">
        <v>3250</v>
      </c>
      <c r="E1453" s="42" t="s">
        <v>52</v>
      </c>
      <c r="F1453" s="43">
        <v>1</v>
      </c>
      <c r="G1453" s="44">
        <v>780</v>
      </c>
      <c r="H1453" s="44" t="str">
        <f t="shared" si="181"/>
        <v>911,04
(16.8%)</v>
      </c>
      <c r="I1453" s="44">
        <f t="shared" si="182"/>
        <v>911.04</v>
      </c>
      <c r="J1453" s="45">
        <f t="shared" si="176"/>
        <v>9.0303890892713848E-6</v>
      </c>
    </row>
    <row r="1454" spans="1:10" ht="24" customHeight="1" x14ac:dyDescent="0.2">
      <c r="A1454" s="38" t="s">
        <v>2578</v>
      </c>
      <c r="B1454" s="39" t="s">
        <v>2579</v>
      </c>
      <c r="C1454" s="40" t="s">
        <v>22</v>
      </c>
      <c r="D1454" s="41" t="s">
        <v>3251</v>
      </c>
      <c r="E1454" s="42" t="s">
        <v>52</v>
      </c>
      <c r="F1454" s="43">
        <v>1</v>
      </c>
      <c r="G1454" s="44">
        <v>13950</v>
      </c>
      <c r="H1454" s="44" t="str">
        <f t="shared" si="181"/>
        <v>16293,6
(16.8%)</v>
      </c>
      <c r="I1454" s="44">
        <f t="shared" si="182"/>
        <v>16293.6</v>
      </c>
      <c r="J1454" s="45">
        <f t="shared" si="176"/>
        <v>1.6150503563504593E-4</v>
      </c>
    </row>
    <row r="1455" spans="1:10" ht="24" customHeight="1" x14ac:dyDescent="0.2">
      <c r="A1455" s="38" t="s">
        <v>2580</v>
      </c>
      <c r="B1455" s="39" t="s">
        <v>2581</v>
      </c>
      <c r="C1455" s="40" t="s">
        <v>22</v>
      </c>
      <c r="D1455" s="41" t="s">
        <v>3252</v>
      </c>
      <c r="E1455" s="42" t="s">
        <v>52</v>
      </c>
      <c r="F1455" s="43">
        <v>2</v>
      </c>
      <c r="G1455" s="44">
        <v>1350</v>
      </c>
      <c r="H1455" s="44" t="str">
        <f t="shared" si="181"/>
        <v>1576,8
(16.8%)</v>
      </c>
      <c r="I1455" s="44">
        <f t="shared" si="182"/>
        <v>3153.6</v>
      </c>
      <c r="J1455" s="45">
        <f t="shared" si="176"/>
        <v>3.1259039155170182E-5</v>
      </c>
    </row>
    <row r="1456" spans="1:10" ht="24" customHeight="1" x14ac:dyDescent="0.2">
      <c r="A1456" s="38" t="s">
        <v>2582</v>
      </c>
      <c r="B1456" s="39" t="s">
        <v>2583</v>
      </c>
      <c r="C1456" s="40" t="s">
        <v>22</v>
      </c>
      <c r="D1456" s="41" t="s">
        <v>3253</v>
      </c>
      <c r="E1456" s="42" t="s">
        <v>52</v>
      </c>
      <c r="F1456" s="43">
        <v>6</v>
      </c>
      <c r="G1456" s="44">
        <v>17850</v>
      </c>
      <c r="H1456" s="44" t="str">
        <f t="shared" si="181"/>
        <v>20848,8
(16.8%)</v>
      </c>
      <c r="I1456" s="44">
        <f t="shared" si="182"/>
        <v>125092.8</v>
      </c>
      <c r="J1456" s="45">
        <f t="shared" si="176"/>
        <v>1.2399418864884172E-3</v>
      </c>
    </row>
    <row r="1457" spans="1:10" ht="24" customHeight="1" x14ac:dyDescent="0.2">
      <c r="A1457" s="38" t="s">
        <v>2584</v>
      </c>
      <c r="B1457" s="39" t="s">
        <v>2585</v>
      </c>
      <c r="C1457" s="40" t="s">
        <v>22</v>
      </c>
      <c r="D1457" s="41" t="s">
        <v>3254</v>
      </c>
      <c r="E1457" s="42" t="s">
        <v>52</v>
      </c>
      <c r="F1457" s="43">
        <v>6</v>
      </c>
      <c r="G1457" s="44">
        <v>378</v>
      </c>
      <c r="H1457" s="44" t="str">
        <f t="shared" si="181"/>
        <v>441,5
(16.8%)</v>
      </c>
      <c r="I1457" s="44">
        <f t="shared" si="182"/>
        <v>2649</v>
      </c>
      <c r="J1457" s="45">
        <f t="shared" si="176"/>
        <v>2.6257354998111937E-5</v>
      </c>
    </row>
    <row r="1458" spans="1:10" ht="24" customHeight="1" x14ac:dyDescent="0.2">
      <c r="A1458" s="38" t="s">
        <v>2586</v>
      </c>
      <c r="B1458" s="39" t="s">
        <v>2587</v>
      </c>
      <c r="C1458" s="40" t="s">
        <v>22</v>
      </c>
      <c r="D1458" s="41" t="s">
        <v>3255</v>
      </c>
      <c r="E1458" s="42" t="s">
        <v>52</v>
      </c>
      <c r="F1458" s="43">
        <v>2</v>
      </c>
      <c r="G1458" s="44">
        <v>198400</v>
      </c>
      <c r="H1458" s="44" t="str">
        <f t="shared" si="181"/>
        <v>231731,2
(16.8%)</v>
      </c>
      <c r="I1458" s="44">
        <f t="shared" si="182"/>
        <v>463462.40000000002</v>
      </c>
      <c r="J1458" s="45">
        <f t="shared" si="176"/>
        <v>4.5939210136190841E-3</v>
      </c>
    </row>
    <row r="1459" spans="1:10" ht="24" customHeight="1" x14ac:dyDescent="0.2">
      <c r="A1459" s="38" t="s">
        <v>2588</v>
      </c>
      <c r="B1459" s="39" t="s">
        <v>2589</v>
      </c>
      <c r="C1459" s="40" t="s">
        <v>22</v>
      </c>
      <c r="D1459" s="41" t="s">
        <v>3256</v>
      </c>
      <c r="E1459" s="42" t="s">
        <v>52</v>
      </c>
      <c r="F1459" s="43">
        <v>2</v>
      </c>
      <c r="G1459" s="44">
        <v>22000</v>
      </c>
      <c r="H1459" s="44" t="str">
        <f t="shared" si="181"/>
        <v>25696
(16.8%)</v>
      </c>
      <c r="I1459" s="44">
        <f t="shared" si="182"/>
        <v>51392</v>
      </c>
      <c r="J1459" s="45">
        <f t="shared" si="176"/>
        <v>5.0940656401018069E-4</v>
      </c>
    </row>
    <row r="1460" spans="1:10" ht="24" customHeight="1" x14ac:dyDescent="0.2">
      <c r="A1460" s="38" t="s">
        <v>2590</v>
      </c>
      <c r="B1460" s="39" t="s">
        <v>2591</v>
      </c>
      <c r="C1460" s="40" t="s">
        <v>22</v>
      </c>
      <c r="D1460" s="41" t="s">
        <v>3257</v>
      </c>
      <c r="E1460" s="42" t="s">
        <v>52</v>
      </c>
      <c r="F1460" s="43">
        <v>2</v>
      </c>
      <c r="G1460" s="44">
        <v>4436</v>
      </c>
      <c r="H1460" s="44" t="str">
        <f t="shared" si="181"/>
        <v>5181,25
(16.8%)</v>
      </c>
      <c r="I1460" s="44">
        <f t="shared" si="182"/>
        <v>10362.5</v>
      </c>
      <c r="J1460" s="45">
        <f t="shared" si="176"/>
        <v>1.0271492682821252E-4</v>
      </c>
    </row>
    <row r="1461" spans="1:10" ht="24" customHeight="1" x14ac:dyDescent="0.2">
      <c r="A1461" s="38" t="s">
        <v>2592</v>
      </c>
      <c r="B1461" s="39" t="s">
        <v>2593</v>
      </c>
      <c r="C1461" s="40" t="s">
        <v>22</v>
      </c>
      <c r="D1461" s="41" t="s">
        <v>3258</v>
      </c>
      <c r="E1461" s="42" t="s">
        <v>52</v>
      </c>
      <c r="F1461" s="43">
        <v>2</v>
      </c>
      <c r="G1461" s="44">
        <v>64800</v>
      </c>
      <c r="H1461" s="44" t="str">
        <f t="shared" si="181"/>
        <v>75686,4
(16.8%)</v>
      </c>
      <c r="I1461" s="44">
        <f t="shared" si="182"/>
        <v>151372.79999999999</v>
      </c>
      <c r="J1461" s="45">
        <f t="shared" si="176"/>
        <v>1.5004338794481684E-3</v>
      </c>
    </row>
    <row r="1462" spans="1:10" ht="24" customHeight="1" x14ac:dyDescent="0.2">
      <c r="A1462" s="38" t="s">
        <v>2594</v>
      </c>
      <c r="B1462" s="39" t="s">
        <v>2595</v>
      </c>
      <c r="C1462" s="40" t="s">
        <v>22</v>
      </c>
      <c r="D1462" s="41" t="s">
        <v>3259</v>
      </c>
      <c r="E1462" s="42" t="s">
        <v>52</v>
      </c>
      <c r="F1462" s="43">
        <v>1</v>
      </c>
      <c r="G1462" s="44">
        <v>4280</v>
      </c>
      <c r="H1462" s="44" t="str">
        <f t="shared" si="181"/>
        <v>4999,04
(16.8%)</v>
      </c>
      <c r="I1462" s="44">
        <f t="shared" si="182"/>
        <v>4999.04</v>
      </c>
      <c r="J1462" s="45">
        <f t="shared" si="176"/>
        <v>4.9551365771899396E-5</v>
      </c>
    </row>
    <row r="1463" spans="1:10" ht="24" customHeight="1" x14ac:dyDescent="0.2">
      <c r="A1463" s="38" t="s">
        <v>2596</v>
      </c>
      <c r="B1463" s="39" t="s">
        <v>2597</v>
      </c>
      <c r="C1463" s="40" t="s">
        <v>22</v>
      </c>
      <c r="D1463" s="41" t="s">
        <v>3260</v>
      </c>
      <c r="E1463" s="42" t="s">
        <v>52</v>
      </c>
      <c r="F1463" s="43">
        <v>1</v>
      </c>
      <c r="G1463" s="44">
        <v>12000</v>
      </c>
      <c r="H1463" s="44" t="str">
        <f t="shared" si="181"/>
        <v>14016
(16.8%)</v>
      </c>
      <c r="I1463" s="44">
        <f t="shared" si="182"/>
        <v>14016</v>
      </c>
      <c r="J1463" s="45">
        <f t="shared" si="176"/>
        <v>1.3892906291186746E-4</v>
      </c>
    </row>
    <row r="1464" spans="1:10" ht="24" customHeight="1" x14ac:dyDescent="0.2">
      <c r="A1464" s="31" t="s">
        <v>2598</v>
      </c>
      <c r="B1464" s="32"/>
      <c r="C1464" s="32"/>
      <c r="D1464" s="33" t="s">
        <v>3261</v>
      </c>
      <c r="E1464" s="32" t="s">
        <v>2816</v>
      </c>
      <c r="F1464" s="34"/>
      <c r="G1464" s="35"/>
      <c r="H1464" s="35"/>
      <c r="I1464" s="36"/>
      <c r="J1464" s="37"/>
    </row>
    <row r="1465" spans="1:10" ht="51.95" customHeight="1" x14ac:dyDescent="0.2">
      <c r="A1465" s="38" t="s">
        <v>2599</v>
      </c>
      <c r="B1465" s="39" t="s">
        <v>2600</v>
      </c>
      <c r="C1465" s="40" t="s">
        <v>22</v>
      </c>
      <c r="D1465" s="41" t="s">
        <v>3262</v>
      </c>
      <c r="E1465" s="42" t="s">
        <v>2818</v>
      </c>
      <c r="F1465" s="43">
        <v>164.6</v>
      </c>
      <c r="G1465" s="44">
        <v>127.5</v>
      </c>
      <c r="H1465" s="44" t="str">
        <f>ROUND(G1465 * (1 + 16.8 / 100), 2) &amp;CHAR(10)&amp; "(16.8%)"</f>
        <v>148,92
(16.8%)</v>
      </c>
      <c r="I1465" s="44">
        <f>ROUND((F1465  * 1 ) * ROUND(G1465 * (1 + 16.8 / 100), 2), 2)</f>
        <v>24512.23</v>
      </c>
      <c r="J1465" s="45">
        <f t="shared" si="176"/>
        <v>2.4296954507563962E-4</v>
      </c>
    </row>
    <row r="1466" spans="1:10" ht="65.099999999999994" customHeight="1" x14ac:dyDescent="0.2">
      <c r="A1466" s="38" t="s">
        <v>2601</v>
      </c>
      <c r="B1466" s="39" t="s">
        <v>2602</v>
      </c>
      <c r="C1466" s="40" t="s">
        <v>22</v>
      </c>
      <c r="D1466" s="41" t="s">
        <v>3263</v>
      </c>
      <c r="E1466" s="42" t="s">
        <v>2818</v>
      </c>
      <c r="F1466" s="43">
        <v>86.4</v>
      </c>
      <c r="G1466" s="44">
        <v>379.5</v>
      </c>
      <c r="H1466" s="44" t="str">
        <f>ROUND(G1466 * (1 + 16.8 / 100), 2) &amp;CHAR(10)&amp; "(16.8%)"</f>
        <v>443,26
(16.8%)</v>
      </c>
      <c r="I1466" s="44">
        <f>ROUND((F1466  * 1 ) * ROUND(G1466 * (1 + 16.8 / 100), 2), 2)</f>
        <v>38297.660000000003</v>
      </c>
      <c r="J1466" s="45">
        <f t="shared" si="176"/>
        <v>3.7961315749980812E-4</v>
      </c>
    </row>
    <row r="1467" spans="1:10" ht="39" customHeight="1" x14ac:dyDescent="0.2">
      <c r="A1467" s="38" t="s">
        <v>2603</v>
      </c>
      <c r="B1467" s="39" t="s">
        <v>2604</v>
      </c>
      <c r="C1467" s="40" t="s">
        <v>22</v>
      </c>
      <c r="D1467" s="41" t="s">
        <v>3264</v>
      </c>
      <c r="E1467" s="42" t="s">
        <v>224</v>
      </c>
      <c r="F1467" s="43">
        <v>40.409999999999997</v>
      </c>
      <c r="G1467" s="44">
        <v>65</v>
      </c>
      <c r="H1467" s="44" t="str">
        <f>ROUND(G1467 * (1 + 16.8 / 100), 2) &amp;CHAR(10)&amp; "(16.8%)"</f>
        <v>75,92
(16.8%)</v>
      </c>
      <c r="I1467" s="44">
        <f>ROUND((F1467  * 1 ) * ROUND(G1467 * (1 + 16.8 / 100), 2), 2)</f>
        <v>3067.93</v>
      </c>
      <c r="J1467" s="45">
        <f t="shared" si="176"/>
        <v>3.0409863012215005E-5</v>
      </c>
    </row>
    <row r="1468" spans="1:10" ht="51.95" customHeight="1" x14ac:dyDescent="0.2">
      <c r="A1468" s="38" t="s">
        <v>2605</v>
      </c>
      <c r="B1468" s="39" t="s">
        <v>2606</v>
      </c>
      <c r="C1468" s="40" t="s">
        <v>22</v>
      </c>
      <c r="D1468" s="41" t="s">
        <v>3265</v>
      </c>
      <c r="E1468" s="42" t="s">
        <v>224</v>
      </c>
      <c r="F1468" s="43">
        <v>13.47</v>
      </c>
      <c r="G1468" s="44">
        <v>195</v>
      </c>
      <c r="H1468" s="44" t="str">
        <f>ROUND(G1468 * (1 + 16.8 / 100), 2) &amp;CHAR(10)&amp; "(16.8%)"</f>
        <v>227,76
(16.8%)</v>
      </c>
      <c r="I1468" s="44">
        <f>ROUND((F1468  * 1 ) * ROUND(G1468 * (1 + 16.8 / 100), 2), 2)</f>
        <v>3067.93</v>
      </c>
      <c r="J1468" s="45">
        <f t="shared" si="176"/>
        <v>3.0409863012215005E-5</v>
      </c>
    </row>
    <row r="1469" spans="1:10" ht="26.1" customHeight="1" x14ac:dyDescent="0.2">
      <c r="A1469" s="38" t="s">
        <v>2607</v>
      </c>
      <c r="B1469" s="39" t="s">
        <v>2608</v>
      </c>
      <c r="C1469" s="40" t="s">
        <v>22</v>
      </c>
      <c r="D1469" s="41" t="s">
        <v>3266</v>
      </c>
      <c r="E1469" s="42" t="s">
        <v>2818</v>
      </c>
      <c r="F1469" s="43">
        <v>255</v>
      </c>
      <c r="G1469" s="44">
        <v>22.5</v>
      </c>
      <c r="H1469" s="44" t="str">
        <f>ROUND(G1469 * (1 + 16.8 / 100), 2) &amp;CHAR(10)&amp; "(16.8%)"</f>
        <v>26,28
(16.8%)</v>
      </c>
      <c r="I1469" s="44">
        <f>ROUND((F1469  * 1 ) * ROUND(G1469 * (1 + 16.8 / 100), 2), 2)</f>
        <v>6701.4</v>
      </c>
      <c r="J1469" s="45">
        <f t="shared" si="176"/>
        <v>6.6425458204736633E-5</v>
      </c>
    </row>
    <row r="1470" spans="1:10" ht="24" customHeight="1" x14ac:dyDescent="0.2">
      <c r="A1470" s="31" t="s">
        <v>2609</v>
      </c>
      <c r="B1470" s="32"/>
      <c r="C1470" s="32"/>
      <c r="D1470" s="33" t="s">
        <v>3267</v>
      </c>
      <c r="E1470" s="32" t="s">
        <v>2816</v>
      </c>
      <c r="F1470" s="34"/>
      <c r="G1470" s="35"/>
      <c r="H1470" s="35"/>
      <c r="I1470" s="36"/>
      <c r="J1470" s="37"/>
    </row>
    <row r="1471" spans="1:10" ht="51.95" customHeight="1" x14ac:dyDescent="0.2">
      <c r="A1471" s="38" t="s">
        <v>2610</v>
      </c>
      <c r="B1471" s="39" t="s">
        <v>2600</v>
      </c>
      <c r="C1471" s="40" t="s">
        <v>22</v>
      </c>
      <c r="D1471" s="41" t="s">
        <v>3262</v>
      </c>
      <c r="E1471" s="42" t="s">
        <v>2818</v>
      </c>
      <c r="F1471" s="43">
        <v>141.68</v>
      </c>
      <c r="G1471" s="44">
        <v>127.5</v>
      </c>
      <c r="H1471" s="44" t="str">
        <f t="shared" ref="H1471:H1477" si="183">ROUND(G1471 * (1 + 16.8 / 100), 2) &amp;CHAR(10)&amp; "(16.8%)"</f>
        <v>148,92
(16.8%)</v>
      </c>
      <c r="I1471" s="44">
        <f t="shared" ref="I1471:I1477" si="184">ROUND((F1471  * 1 ) * ROUND(G1471 * (1 + 16.8 / 100), 2), 2)</f>
        <v>21098.99</v>
      </c>
      <c r="J1471" s="45">
        <f t="shared" si="176"/>
        <v>2.0913690846795539E-4</v>
      </c>
    </row>
    <row r="1472" spans="1:10" ht="65.099999999999994" customHeight="1" x14ac:dyDescent="0.2">
      <c r="A1472" s="38" t="s">
        <v>2611</v>
      </c>
      <c r="B1472" s="39" t="s">
        <v>2602</v>
      </c>
      <c r="C1472" s="40" t="s">
        <v>22</v>
      </c>
      <c r="D1472" s="41" t="s">
        <v>3263</v>
      </c>
      <c r="E1472" s="42" t="s">
        <v>2818</v>
      </c>
      <c r="F1472" s="43">
        <v>58.32</v>
      </c>
      <c r="G1472" s="44">
        <v>379.5</v>
      </c>
      <c r="H1472" s="44" t="str">
        <f t="shared" si="183"/>
        <v>443,26
(16.8%)</v>
      </c>
      <c r="I1472" s="44">
        <f t="shared" si="184"/>
        <v>25850.92</v>
      </c>
      <c r="J1472" s="45">
        <f t="shared" si="176"/>
        <v>2.562388763562823E-4</v>
      </c>
    </row>
    <row r="1473" spans="1:10" ht="39" customHeight="1" x14ac:dyDescent="0.2">
      <c r="A1473" s="38" t="s">
        <v>2612</v>
      </c>
      <c r="B1473" s="39" t="s">
        <v>2604</v>
      </c>
      <c r="C1473" s="40" t="s">
        <v>22</v>
      </c>
      <c r="D1473" s="41" t="s">
        <v>3264</v>
      </c>
      <c r="E1473" s="42" t="s">
        <v>224</v>
      </c>
      <c r="F1473" s="43">
        <v>31.4</v>
      </c>
      <c r="G1473" s="44">
        <v>65</v>
      </c>
      <c r="H1473" s="44" t="str">
        <f t="shared" si="183"/>
        <v>75,92
(16.8%)</v>
      </c>
      <c r="I1473" s="44">
        <f t="shared" si="184"/>
        <v>2383.89</v>
      </c>
      <c r="J1473" s="45">
        <f t="shared" si="176"/>
        <v>2.3629537941279375E-5</v>
      </c>
    </row>
    <row r="1474" spans="1:10" ht="39" customHeight="1" x14ac:dyDescent="0.2">
      <c r="A1474" s="38" t="s">
        <v>2613</v>
      </c>
      <c r="B1474" s="39" t="s">
        <v>2614</v>
      </c>
      <c r="C1474" s="40" t="s">
        <v>22</v>
      </c>
      <c r="D1474" s="41" t="s">
        <v>3268</v>
      </c>
      <c r="E1474" s="42" t="s">
        <v>224</v>
      </c>
      <c r="F1474" s="43">
        <v>11.56</v>
      </c>
      <c r="G1474" s="44">
        <v>95</v>
      </c>
      <c r="H1474" s="44" t="str">
        <f t="shared" si="183"/>
        <v>110,96
(16.8%)</v>
      </c>
      <c r="I1474" s="44">
        <f t="shared" si="184"/>
        <v>1282.7</v>
      </c>
      <c r="J1474" s="45">
        <f t="shared" si="176"/>
        <v>1.2714348530040839E-5</v>
      </c>
    </row>
    <row r="1475" spans="1:10" ht="51.95" customHeight="1" x14ac:dyDescent="0.2">
      <c r="A1475" s="38" t="s">
        <v>2615</v>
      </c>
      <c r="B1475" s="39" t="s">
        <v>2616</v>
      </c>
      <c r="C1475" s="40" t="s">
        <v>22</v>
      </c>
      <c r="D1475" s="41" t="s">
        <v>3269</v>
      </c>
      <c r="E1475" s="42" t="s">
        <v>224</v>
      </c>
      <c r="F1475" s="43">
        <v>31.4</v>
      </c>
      <c r="G1475" s="44">
        <v>145</v>
      </c>
      <c r="H1475" s="44" t="str">
        <f t="shared" si="183"/>
        <v>169,36
(16.8%)</v>
      </c>
      <c r="I1475" s="44">
        <f t="shared" si="184"/>
        <v>5317.9</v>
      </c>
      <c r="J1475" s="45">
        <f t="shared" si="176"/>
        <v>5.2711962304439209E-5</v>
      </c>
    </row>
    <row r="1476" spans="1:10" ht="51.95" customHeight="1" x14ac:dyDescent="0.2">
      <c r="A1476" s="38" t="s">
        <v>2617</v>
      </c>
      <c r="B1476" s="39" t="s">
        <v>2606</v>
      </c>
      <c r="C1476" s="40" t="s">
        <v>22</v>
      </c>
      <c r="D1476" s="41" t="s">
        <v>3265</v>
      </c>
      <c r="E1476" s="42" t="s">
        <v>224</v>
      </c>
      <c r="F1476" s="43">
        <v>11.56</v>
      </c>
      <c r="G1476" s="44">
        <v>195</v>
      </c>
      <c r="H1476" s="44" t="str">
        <f t="shared" si="183"/>
        <v>227,76
(16.8%)</v>
      </c>
      <c r="I1476" s="44">
        <f t="shared" si="184"/>
        <v>2632.91</v>
      </c>
      <c r="J1476" s="45">
        <f t="shared" si="176"/>
        <v>2.6097868081569986E-5</v>
      </c>
    </row>
    <row r="1477" spans="1:10" ht="26.1" customHeight="1" x14ac:dyDescent="0.2">
      <c r="A1477" s="38" t="s">
        <v>2618</v>
      </c>
      <c r="B1477" s="39" t="s">
        <v>2608</v>
      </c>
      <c r="C1477" s="40" t="s">
        <v>22</v>
      </c>
      <c r="D1477" s="41" t="s">
        <v>3266</v>
      </c>
      <c r="E1477" s="42" t="s">
        <v>2818</v>
      </c>
      <c r="F1477" s="43">
        <v>210</v>
      </c>
      <c r="G1477" s="44">
        <v>22.5</v>
      </c>
      <c r="H1477" s="44" t="str">
        <f t="shared" si="183"/>
        <v>26,28
(16.8%)</v>
      </c>
      <c r="I1477" s="44">
        <f t="shared" si="184"/>
        <v>5518.8</v>
      </c>
      <c r="J1477" s="45">
        <f t="shared" ref="J1477:J1540" si="185">I1477 / 100886018.42</f>
        <v>5.4703318521547816E-5</v>
      </c>
    </row>
    <row r="1478" spans="1:10" ht="24" customHeight="1" x14ac:dyDescent="0.2">
      <c r="A1478" s="31" t="s">
        <v>2619</v>
      </c>
      <c r="B1478" s="32"/>
      <c r="C1478" s="32"/>
      <c r="D1478" s="33" t="s">
        <v>3270</v>
      </c>
      <c r="E1478" s="32" t="s">
        <v>2816</v>
      </c>
      <c r="F1478" s="34"/>
      <c r="G1478" s="35"/>
      <c r="H1478" s="35"/>
      <c r="I1478" s="36"/>
      <c r="J1478" s="37"/>
    </row>
    <row r="1479" spans="1:10" ht="65.099999999999994" customHeight="1" x14ac:dyDescent="0.2">
      <c r="A1479" s="38" t="s">
        <v>2620</v>
      </c>
      <c r="B1479" s="39" t="s">
        <v>2621</v>
      </c>
      <c r="C1479" s="40" t="s">
        <v>22</v>
      </c>
      <c r="D1479" s="41" t="s">
        <v>3271</v>
      </c>
      <c r="E1479" s="42" t="s">
        <v>2818</v>
      </c>
      <c r="F1479" s="43">
        <v>65.569999999999993</v>
      </c>
      <c r="G1479" s="44">
        <v>4185</v>
      </c>
      <c r="H1479" s="44" t="str">
        <f t="shared" ref="H1479:H1489" si="186">ROUND(G1479 * (1 + 16.8 / 100), 2) &amp;CHAR(10)&amp; "(16.8%)"</f>
        <v>4888,08
(16.8%)</v>
      </c>
      <c r="I1479" s="44">
        <f t="shared" ref="I1479:I1489" si="187">ROUND((F1479  * 1 ) * ROUND(G1479 * (1 + 16.8 / 100), 2), 2)</f>
        <v>320511.40999999997</v>
      </c>
      <c r="J1479" s="45">
        <f t="shared" si="185"/>
        <v>3.1769655995905637E-3</v>
      </c>
    </row>
    <row r="1480" spans="1:10" ht="65.099999999999994" customHeight="1" x14ac:dyDescent="0.2">
      <c r="A1480" s="38" t="s">
        <v>2622</v>
      </c>
      <c r="B1480" s="39" t="s">
        <v>2623</v>
      </c>
      <c r="C1480" s="40" t="s">
        <v>22</v>
      </c>
      <c r="D1480" s="41" t="s">
        <v>3272</v>
      </c>
      <c r="E1480" s="42" t="s">
        <v>2818</v>
      </c>
      <c r="F1480" s="43">
        <v>81.77</v>
      </c>
      <c r="G1480" s="44">
        <v>2950</v>
      </c>
      <c r="H1480" s="44" t="str">
        <f t="shared" si="186"/>
        <v>3445,6
(16.8%)</v>
      </c>
      <c r="I1480" s="44">
        <f t="shared" si="187"/>
        <v>281746.71000000002</v>
      </c>
      <c r="J1480" s="45">
        <f t="shared" si="185"/>
        <v>2.792723059275234E-3</v>
      </c>
    </row>
    <row r="1481" spans="1:10" ht="65.099999999999994" customHeight="1" x14ac:dyDescent="0.2">
      <c r="A1481" s="38" t="s">
        <v>2624</v>
      </c>
      <c r="B1481" s="39" t="s">
        <v>2625</v>
      </c>
      <c r="C1481" s="40" t="s">
        <v>22</v>
      </c>
      <c r="D1481" s="41" t="s">
        <v>3273</v>
      </c>
      <c r="E1481" s="42" t="s">
        <v>2818</v>
      </c>
      <c r="F1481" s="43">
        <v>29.93</v>
      </c>
      <c r="G1481" s="44">
        <v>2950</v>
      </c>
      <c r="H1481" s="44" t="str">
        <f t="shared" si="186"/>
        <v>3445,6
(16.8%)</v>
      </c>
      <c r="I1481" s="44">
        <f t="shared" si="187"/>
        <v>103126.81</v>
      </c>
      <c r="J1481" s="45">
        <f t="shared" si="185"/>
        <v>1.0222111211751E-3</v>
      </c>
    </row>
    <row r="1482" spans="1:10" ht="65.099999999999994" customHeight="1" x14ac:dyDescent="0.2">
      <c r="A1482" s="38" t="s">
        <v>2626</v>
      </c>
      <c r="B1482" s="39" t="s">
        <v>2627</v>
      </c>
      <c r="C1482" s="40" t="s">
        <v>22</v>
      </c>
      <c r="D1482" s="41" t="s">
        <v>3274</v>
      </c>
      <c r="E1482" s="42" t="s">
        <v>2818</v>
      </c>
      <c r="F1482" s="43">
        <v>102.4</v>
      </c>
      <c r="G1482" s="44">
        <v>2850</v>
      </c>
      <c r="H1482" s="44" t="str">
        <f t="shared" si="186"/>
        <v>3328,8
(16.8%)</v>
      </c>
      <c r="I1482" s="44">
        <f t="shared" si="187"/>
        <v>340869.12</v>
      </c>
      <c r="J1482" s="45">
        <f t="shared" si="185"/>
        <v>3.3787548100166166E-3</v>
      </c>
    </row>
    <row r="1483" spans="1:10" ht="65.099999999999994" customHeight="1" x14ac:dyDescent="0.2">
      <c r="A1483" s="38" t="s">
        <v>2628</v>
      </c>
      <c r="B1483" s="39" t="s">
        <v>2629</v>
      </c>
      <c r="C1483" s="40" t="s">
        <v>22</v>
      </c>
      <c r="D1483" s="41" t="s">
        <v>3275</v>
      </c>
      <c r="E1483" s="42" t="s">
        <v>2818</v>
      </c>
      <c r="F1483" s="43">
        <v>48.34</v>
      </c>
      <c r="G1483" s="44">
        <v>4185</v>
      </c>
      <c r="H1483" s="44" t="str">
        <f t="shared" si="186"/>
        <v>4888,08
(16.8%)</v>
      </c>
      <c r="I1483" s="44">
        <f t="shared" si="187"/>
        <v>236289.79</v>
      </c>
      <c r="J1483" s="45">
        <f t="shared" si="185"/>
        <v>2.3421460545335298E-3</v>
      </c>
    </row>
    <row r="1484" spans="1:10" ht="51.95" customHeight="1" x14ac:dyDescent="0.2">
      <c r="A1484" s="38" t="s">
        <v>2630</v>
      </c>
      <c r="B1484" s="39" t="s">
        <v>2631</v>
      </c>
      <c r="C1484" s="40" t="s">
        <v>22</v>
      </c>
      <c r="D1484" s="41" t="s">
        <v>3276</v>
      </c>
      <c r="E1484" s="42" t="s">
        <v>2818</v>
      </c>
      <c r="F1484" s="43">
        <v>137.15</v>
      </c>
      <c r="G1484" s="44">
        <v>2750</v>
      </c>
      <c r="H1484" s="44" t="str">
        <f t="shared" si="186"/>
        <v>3212
(16.8%)</v>
      </c>
      <c r="I1484" s="44">
        <f t="shared" si="187"/>
        <v>440525.8</v>
      </c>
      <c r="J1484" s="45">
        <f t="shared" si="185"/>
        <v>4.3665693908747673E-3</v>
      </c>
    </row>
    <row r="1485" spans="1:10" ht="51.95" customHeight="1" x14ac:dyDescent="0.2">
      <c r="A1485" s="38" t="s">
        <v>2632</v>
      </c>
      <c r="B1485" s="39" t="s">
        <v>2633</v>
      </c>
      <c r="C1485" s="40" t="s">
        <v>22</v>
      </c>
      <c r="D1485" s="41" t="s">
        <v>3277</v>
      </c>
      <c r="E1485" s="42" t="s">
        <v>52</v>
      </c>
      <c r="F1485" s="43">
        <v>3</v>
      </c>
      <c r="G1485" s="44">
        <v>1950</v>
      </c>
      <c r="H1485" s="44" t="str">
        <f t="shared" si="186"/>
        <v>2277,6
(16.8%)</v>
      </c>
      <c r="I1485" s="44">
        <f t="shared" si="187"/>
        <v>6832.8</v>
      </c>
      <c r="J1485" s="45">
        <f t="shared" si="185"/>
        <v>6.7727918169535394E-5</v>
      </c>
    </row>
    <row r="1486" spans="1:10" ht="51.95" customHeight="1" x14ac:dyDescent="0.2">
      <c r="A1486" s="38" t="s">
        <v>2634</v>
      </c>
      <c r="B1486" s="39" t="s">
        <v>2635</v>
      </c>
      <c r="C1486" s="40" t="s">
        <v>22</v>
      </c>
      <c r="D1486" s="41" t="s">
        <v>3278</v>
      </c>
      <c r="E1486" s="42" t="s">
        <v>224</v>
      </c>
      <c r="F1486" s="43">
        <v>18.079999999999998</v>
      </c>
      <c r="G1486" s="44">
        <v>145</v>
      </c>
      <c r="H1486" s="44" t="str">
        <f t="shared" si="186"/>
        <v>169,36
(16.8%)</v>
      </c>
      <c r="I1486" s="44">
        <f t="shared" si="187"/>
        <v>3062.03</v>
      </c>
      <c r="J1486" s="45">
        <f t="shared" si="185"/>
        <v>3.0351381172090864E-5</v>
      </c>
    </row>
    <row r="1487" spans="1:10" ht="51.95" customHeight="1" x14ac:dyDescent="0.2">
      <c r="A1487" s="38" t="s">
        <v>2636</v>
      </c>
      <c r="B1487" s="39" t="s">
        <v>2637</v>
      </c>
      <c r="C1487" s="40" t="s">
        <v>22</v>
      </c>
      <c r="D1487" s="41" t="s">
        <v>3279</v>
      </c>
      <c r="E1487" s="42" t="s">
        <v>224</v>
      </c>
      <c r="F1487" s="43">
        <v>18.079999999999998</v>
      </c>
      <c r="G1487" s="44">
        <v>145</v>
      </c>
      <c r="H1487" s="44" t="str">
        <f t="shared" si="186"/>
        <v>169,36
(16.8%)</v>
      </c>
      <c r="I1487" s="44">
        <f t="shared" si="187"/>
        <v>3062.03</v>
      </c>
      <c r="J1487" s="45">
        <f t="shared" si="185"/>
        <v>3.0351381172090864E-5</v>
      </c>
    </row>
    <row r="1488" spans="1:10" ht="51.95" customHeight="1" x14ac:dyDescent="0.2">
      <c r="A1488" s="38" t="s">
        <v>2638</v>
      </c>
      <c r="B1488" s="39" t="s">
        <v>2639</v>
      </c>
      <c r="C1488" s="40" t="s">
        <v>22</v>
      </c>
      <c r="D1488" s="41" t="s">
        <v>3280</v>
      </c>
      <c r="E1488" s="42" t="s">
        <v>224</v>
      </c>
      <c r="F1488" s="43">
        <v>24</v>
      </c>
      <c r="G1488" s="44">
        <v>195</v>
      </c>
      <c r="H1488" s="44" t="str">
        <f t="shared" si="186"/>
        <v>227,76
(16.8%)</v>
      </c>
      <c r="I1488" s="44">
        <f t="shared" si="187"/>
        <v>5466.24</v>
      </c>
      <c r="J1488" s="45">
        <f t="shared" si="185"/>
        <v>5.4182334535628309E-5</v>
      </c>
    </row>
    <row r="1489" spans="1:10" ht="39" customHeight="1" x14ac:dyDescent="0.2">
      <c r="A1489" s="38" t="s">
        <v>2640</v>
      </c>
      <c r="B1489" s="39" t="s">
        <v>2641</v>
      </c>
      <c r="C1489" s="40" t="s">
        <v>22</v>
      </c>
      <c r="D1489" s="41" t="s">
        <v>3281</v>
      </c>
      <c r="E1489" s="42" t="s">
        <v>224</v>
      </c>
      <c r="F1489" s="43">
        <v>23.1</v>
      </c>
      <c r="G1489" s="44">
        <v>285</v>
      </c>
      <c r="H1489" s="44" t="str">
        <f t="shared" si="186"/>
        <v>332,88
(16.8%)</v>
      </c>
      <c r="I1489" s="44">
        <f t="shared" si="187"/>
        <v>7689.53</v>
      </c>
      <c r="J1489" s="45">
        <f t="shared" si="185"/>
        <v>7.6219976964375864E-5</v>
      </c>
    </row>
    <row r="1490" spans="1:10" ht="24" customHeight="1" x14ac:dyDescent="0.2">
      <c r="A1490" s="31" t="s">
        <v>2642</v>
      </c>
      <c r="B1490" s="32"/>
      <c r="C1490" s="32"/>
      <c r="D1490" s="33" t="s">
        <v>3282</v>
      </c>
      <c r="E1490" s="32" t="s">
        <v>2816</v>
      </c>
      <c r="F1490" s="34"/>
      <c r="G1490" s="35"/>
      <c r="H1490" s="35"/>
      <c r="I1490" s="36"/>
      <c r="J1490" s="37"/>
    </row>
    <row r="1491" spans="1:10" ht="24" customHeight="1" x14ac:dyDescent="0.2">
      <c r="A1491" s="38" t="s">
        <v>2643</v>
      </c>
      <c r="B1491" s="39" t="s">
        <v>2644</v>
      </c>
      <c r="C1491" s="40" t="s">
        <v>22</v>
      </c>
      <c r="D1491" s="41" t="s">
        <v>3283</v>
      </c>
      <c r="E1491" s="42" t="s">
        <v>52</v>
      </c>
      <c r="F1491" s="43">
        <v>3</v>
      </c>
      <c r="G1491" s="44">
        <v>4992</v>
      </c>
      <c r="H1491" s="44" t="str">
        <f t="shared" ref="H1491:H1500" si="188">ROUND(G1491 * (1 + 16.8 / 100), 2) &amp;CHAR(10)&amp; "(16.8%)"</f>
        <v>5830,66
(16.8%)</v>
      </c>
      <c r="I1491" s="44">
        <f t="shared" ref="I1491:I1500" si="189">ROUND((F1491  * 1 ) * ROUND(G1491 * (1 + 16.8 / 100), 2), 2)</f>
        <v>17491.98</v>
      </c>
      <c r="J1491" s="45">
        <f t="shared" si="185"/>
        <v>1.733835894601261E-4</v>
      </c>
    </row>
    <row r="1492" spans="1:10" ht="24" customHeight="1" x14ac:dyDescent="0.2">
      <c r="A1492" s="38" t="s">
        <v>2645</v>
      </c>
      <c r="B1492" s="39" t="s">
        <v>2646</v>
      </c>
      <c r="C1492" s="40" t="s">
        <v>22</v>
      </c>
      <c r="D1492" s="41" t="s">
        <v>3284</v>
      </c>
      <c r="E1492" s="42" t="s">
        <v>52</v>
      </c>
      <c r="F1492" s="43">
        <v>2</v>
      </c>
      <c r="G1492" s="44">
        <v>4818</v>
      </c>
      <c r="H1492" s="44" t="str">
        <f t="shared" si="188"/>
        <v>5627,42
(16.8%)</v>
      </c>
      <c r="I1492" s="44">
        <f t="shared" si="189"/>
        <v>11254.84</v>
      </c>
      <c r="J1492" s="45">
        <f t="shared" si="185"/>
        <v>1.1155995822081924E-4</v>
      </c>
    </row>
    <row r="1493" spans="1:10" ht="24" customHeight="1" x14ac:dyDescent="0.2">
      <c r="A1493" s="38" t="s">
        <v>2647</v>
      </c>
      <c r="B1493" s="39" t="s">
        <v>2648</v>
      </c>
      <c r="C1493" s="40" t="s">
        <v>22</v>
      </c>
      <c r="D1493" s="41" t="s">
        <v>3285</v>
      </c>
      <c r="E1493" s="42" t="s">
        <v>52</v>
      </c>
      <c r="F1493" s="43">
        <v>1</v>
      </c>
      <c r="G1493" s="44">
        <v>29950.33</v>
      </c>
      <c r="H1493" s="44" t="str">
        <f t="shared" si="188"/>
        <v>34981,99
(16.8%)</v>
      </c>
      <c r="I1493" s="44">
        <f t="shared" si="189"/>
        <v>34981.99</v>
      </c>
      <c r="J1493" s="45">
        <f t="shared" si="185"/>
        <v>3.4674765193295652E-4</v>
      </c>
    </row>
    <row r="1494" spans="1:10" ht="24" customHeight="1" x14ac:dyDescent="0.2">
      <c r="A1494" s="38" t="s">
        <v>2649</v>
      </c>
      <c r="B1494" s="39" t="s">
        <v>2650</v>
      </c>
      <c r="C1494" s="40" t="s">
        <v>22</v>
      </c>
      <c r="D1494" s="41" t="s">
        <v>3286</v>
      </c>
      <c r="E1494" s="42" t="s">
        <v>52</v>
      </c>
      <c r="F1494" s="43">
        <v>1</v>
      </c>
      <c r="G1494" s="44">
        <v>9860.1200000000008</v>
      </c>
      <c r="H1494" s="44" t="str">
        <f t="shared" si="188"/>
        <v>11516,62
(16.8%)</v>
      </c>
      <c r="I1494" s="44">
        <f t="shared" si="189"/>
        <v>11516.62</v>
      </c>
      <c r="J1494" s="45">
        <f t="shared" si="185"/>
        <v>1.1415476773059869E-4</v>
      </c>
    </row>
    <row r="1495" spans="1:10" ht="24" customHeight="1" x14ac:dyDescent="0.2">
      <c r="A1495" s="38" t="s">
        <v>2651</v>
      </c>
      <c r="B1495" s="39" t="s">
        <v>2652</v>
      </c>
      <c r="C1495" s="40" t="s">
        <v>22</v>
      </c>
      <c r="D1495" s="41" t="s">
        <v>3287</v>
      </c>
      <c r="E1495" s="42" t="s">
        <v>52</v>
      </c>
      <c r="F1495" s="43">
        <v>4</v>
      </c>
      <c r="G1495" s="44">
        <v>3950</v>
      </c>
      <c r="H1495" s="44" t="str">
        <f t="shared" si="188"/>
        <v>4613,6
(16.8%)</v>
      </c>
      <c r="I1495" s="44">
        <f t="shared" si="189"/>
        <v>18454.400000000001</v>
      </c>
      <c r="J1495" s="45">
        <f t="shared" si="185"/>
        <v>1.8292326616729218E-4</v>
      </c>
    </row>
    <row r="1496" spans="1:10" ht="26.1" customHeight="1" x14ac:dyDescent="0.2">
      <c r="A1496" s="38" t="s">
        <v>2653</v>
      </c>
      <c r="B1496" s="39" t="s">
        <v>2654</v>
      </c>
      <c r="C1496" s="40" t="s">
        <v>22</v>
      </c>
      <c r="D1496" s="41" t="s">
        <v>3288</v>
      </c>
      <c r="E1496" s="42" t="s">
        <v>52</v>
      </c>
      <c r="F1496" s="43">
        <v>1</v>
      </c>
      <c r="G1496" s="44">
        <v>28356.22</v>
      </c>
      <c r="H1496" s="44" t="str">
        <f t="shared" si="188"/>
        <v>33120,06
(16.8%)</v>
      </c>
      <c r="I1496" s="44">
        <f t="shared" si="189"/>
        <v>33120.06</v>
      </c>
      <c r="J1496" s="45">
        <f t="shared" si="185"/>
        <v>3.2829187352916841E-4</v>
      </c>
    </row>
    <row r="1497" spans="1:10" ht="24" customHeight="1" x14ac:dyDescent="0.2">
      <c r="A1497" s="38" t="s">
        <v>2655</v>
      </c>
      <c r="B1497" s="39" t="s">
        <v>2656</v>
      </c>
      <c r="C1497" s="40" t="s">
        <v>22</v>
      </c>
      <c r="D1497" s="41" t="s">
        <v>3289</v>
      </c>
      <c r="E1497" s="42" t="s">
        <v>52</v>
      </c>
      <c r="F1497" s="43">
        <v>1</v>
      </c>
      <c r="G1497" s="44">
        <v>3380.56</v>
      </c>
      <c r="H1497" s="44" t="str">
        <f t="shared" si="188"/>
        <v>3948,49
(16.8%)</v>
      </c>
      <c r="I1497" s="44">
        <f t="shared" si="189"/>
        <v>3948.49</v>
      </c>
      <c r="J1497" s="45">
        <f t="shared" si="185"/>
        <v>3.9138128968099279E-5</v>
      </c>
    </row>
    <row r="1498" spans="1:10" ht="24" customHeight="1" x14ac:dyDescent="0.2">
      <c r="A1498" s="38" t="s">
        <v>2657</v>
      </c>
      <c r="B1498" s="39" t="s">
        <v>2658</v>
      </c>
      <c r="C1498" s="40" t="s">
        <v>22</v>
      </c>
      <c r="D1498" s="41" t="s">
        <v>3290</v>
      </c>
      <c r="E1498" s="42" t="s">
        <v>52</v>
      </c>
      <c r="F1498" s="43">
        <v>10</v>
      </c>
      <c r="G1498" s="44">
        <v>1400</v>
      </c>
      <c r="H1498" s="44" t="str">
        <f t="shared" si="188"/>
        <v>1635,2
(16.8%)</v>
      </c>
      <c r="I1498" s="44">
        <f t="shared" si="189"/>
        <v>16352</v>
      </c>
      <c r="J1498" s="45">
        <f t="shared" si="185"/>
        <v>1.6208390673051203E-4</v>
      </c>
    </row>
    <row r="1499" spans="1:10" ht="24" customHeight="1" x14ac:dyDescent="0.2">
      <c r="A1499" s="38" t="s">
        <v>2659</v>
      </c>
      <c r="B1499" s="39" t="s">
        <v>2660</v>
      </c>
      <c r="C1499" s="40" t="s">
        <v>22</v>
      </c>
      <c r="D1499" s="41" t="s">
        <v>3291</v>
      </c>
      <c r="E1499" s="42" t="s">
        <v>52</v>
      </c>
      <c r="F1499" s="43">
        <v>1</v>
      </c>
      <c r="G1499" s="44">
        <v>4000</v>
      </c>
      <c r="H1499" s="44" t="str">
        <f t="shared" si="188"/>
        <v>4672
(16.8%)</v>
      </c>
      <c r="I1499" s="44">
        <f t="shared" si="189"/>
        <v>4672</v>
      </c>
      <c r="J1499" s="45">
        <f t="shared" si="185"/>
        <v>4.6309687637289157E-5</v>
      </c>
    </row>
    <row r="1500" spans="1:10" ht="24" customHeight="1" x14ac:dyDescent="0.2">
      <c r="A1500" s="38" t="s">
        <v>2661</v>
      </c>
      <c r="B1500" s="39" t="s">
        <v>2662</v>
      </c>
      <c r="C1500" s="40" t="s">
        <v>22</v>
      </c>
      <c r="D1500" s="41" t="s">
        <v>3292</v>
      </c>
      <c r="E1500" s="42" t="s">
        <v>52</v>
      </c>
      <c r="F1500" s="43">
        <v>1</v>
      </c>
      <c r="G1500" s="44">
        <v>2280</v>
      </c>
      <c r="H1500" s="44" t="str">
        <f t="shared" si="188"/>
        <v>2663,04
(16.8%)</v>
      </c>
      <c r="I1500" s="44">
        <f t="shared" si="189"/>
        <v>2663.04</v>
      </c>
      <c r="J1500" s="45">
        <f t="shared" si="185"/>
        <v>2.6396521953254817E-5</v>
      </c>
    </row>
    <row r="1501" spans="1:10" ht="26.1" customHeight="1" x14ac:dyDescent="0.2">
      <c r="A1501" s="16" t="s">
        <v>2663</v>
      </c>
      <c r="B1501" s="17" t="s">
        <v>2664</v>
      </c>
      <c r="C1501" s="18" t="s">
        <v>27</v>
      </c>
      <c r="D1501" s="19" t="s">
        <v>3293</v>
      </c>
      <c r="E1501" s="20" t="s">
        <v>224</v>
      </c>
      <c r="F1501" s="21">
        <v>100</v>
      </c>
      <c r="G1501" s="22">
        <v>9.41</v>
      </c>
      <c r="H1501" s="22">
        <f>ROUND(G1501 * (1 + 31.29 / 100), 2)</f>
        <v>12.35</v>
      </c>
      <c r="I1501" s="22">
        <f>ROUND(F1501 * H1501, 2)</f>
        <v>1235</v>
      </c>
      <c r="J1501" s="23">
        <f t="shared" si="185"/>
        <v>1.2241537720901563E-5</v>
      </c>
    </row>
    <row r="1502" spans="1:10" ht="26.1" customHeight="1" x14ac:dyDescent="0.2">
      <c r="A1502" s="16" t="s">
        <v>2665</v>
      </c>
      <c r="B1502" s="17" t="s">
        <v>2666</v>
      </c>
      <c r="C1502" s="18" t="s">
        <v>27</v>
      </c>
      <c r="D1502" s="19" t="s">
        <v>3294</v>
      </c>
      <c r="E1502" s="20" t="s">
        <v>224</v>
      </c>
      <c r="F1502" s="21">
        <v>100</v>
      </c>
      <c r="G1502" s="22">
        <v>9.82</v>
      </c>
      <c r="H1502" s="22">
        <f>ROUND(G1502 * (1 + 31.29 / 100), 2)</f>
        <v>12.89</v>
      </c>
      <c r="I1502" s="22">
        <f>ROUND(F1502 * H1502, 2)</f>
        <v>1289</v>
      </c>
      <c r="J1502" s="23">
        <f t="shared" si="185"/>
        <v>1.2776795240681875E-5</v>
      </c>
    </row>
    <row r="1503" spans="1:10" ht="26.1" customHeight="1" x14ac:dyDescent="0.2">
      <c r="A1503" s="38" t="s">
        <v>2667</v>
      </c>
      <c r="B1503" s="39" t="s">
        <v>2668</v>
      </c>
      <c r="C1503" s="40" t="s">
        <v>22</v>
      </c>
      <c r="D1503" s="41" t="s">
        <v>3295</v>
      </c>
      <c r="E1503" s="42" t="s">
        <v>224</v>
      </c>
      <c r="F1503" s="43">
        <v>200</v>
      </c>
      <c r="G1503" s="44">
        <v>9</v>
      </c>
      <c r="H1503" s="44" t="str">
        <f t="shared" ref="H1503:H1508" si="190">ROUND(G1503 * (1 + 16.8 / 100), 2) &amp;CHAR(10)&amp; "(16.8%)"</f>
        <v>10,51
(16.8%)</v>
      </c>
      <c r="I1503" s="44">
        <f t="shared" ref="I1503:I1508" si="191">ROUND((F1503  * 1 ) * ROUND(G1503 * (1 + 16.8 / 100), 2), 2)</f>
        <v>2102</v>
      </c>
      <c r="J1503" s="45">
        <f t="shared" si="185"/>
        <v>2.0835394566263227E-5</v>
      </c>
    </row>
    <row r="1504" spans="1:10" ht="24" customHeight="1" x14ac:dyDescent="0.2">
      <c r="A1504" s="38" t="s">
        <v>2669</v>
      </c>
      <c r="B1504" s="39" t="s">
        <v>2670</v>
      </c>
      <c r="C1504" s="40" t="s">
        <v>22</v>
      </c>
      <c r="D1504" s="41" t="s">
        <v>3296</v>
      </c>
      <c r="E1504" s="42" t="s">
        <v>52</v>
      </c>
      <c r="F1504" s="43">
        <v>22</v>
      </c>
      <c r="G1504" s="44">
        <v>30</v>
      </c>
      <c r="H1504" s="44" t="str">
        <f t="shared" si="190"/>
        <v>35,04
(16.8%)</v>
      </c>
      <c r="I1504" s="44">
        <f t="shared" si="191"/>
        <v>770.88</v>
      </c>
      <c r="J1504" s="45">
        <f t="shared" si="185"/>
        <v>7.6410984601527102E-6</v>
      </c>
    </row>
    <row r="1505" spans="1:10" ht="24" customHeight="1" x14ac:dyDescent="0.2">
      <c r="A1505" s="38" t="s">
        <v>2671</v>
      </c>
      <c r="B1505" s="39" t="s">
        <v>2672</v>
      </c>
      <c r="C1505" s="40" t="s">
        <v>22</v>
      </c>
      <c r="D1505" s="41" t="s">
        <v>3297</v>
      </c>
      <c r="E1505" s="42" t="s">
        <v>52</v>
      </c>
      <c r="F1505" s="43">
        <v>22</v>
      </c>
      <c r="G1505" s="44">
        <v>20</v>
      </c>
      <c r="H1505" s="44" t="str">
        <f t="shared" si="190"/>
        <v>23,36
(16.8%)</v>
      </c>
      <c r="I1505" s="44">
        <f t="shared" si="191"/>
        <v>513.91999999999996</v>
      </c>
      <c r="J1505" s="45">
        <f t="shared" si="185"/>
        <v>5.0940656401018065E-6</v>
      </c>
    </row>
    <row r="1506" spans="1:10" ht="24" customHeight="1" x14ac:dyDescent="0.2">
      <c r="A1506" s="38" t="s">
        <v>2673</v>
      </c>
      <c r="B1506" s="39" t="s">
        <v>2674</v>
      </c>
      <c r="C1506" s="40" t="s">
        <v>22</v>
      </c>
      <c r="D1506" s="41" t="s">
        <v>3298</v>
      </c>
      <c r="E1506" s="42" t="s">
        <v>52</v>
      </c>
      <c r="F1506" s="43">
        <v>10</v>
      </c>
      <c r="G1506" s="44">
        <v>40</v>
      </c>
      <c r="H1506" s="44" t="str">
        <f t="shared" si="190"/>
        <v>46,72
(16.8%)</v>
      </c>
      <c r="I1506" s="44">
        <f t="shared" si="191"/>
        <v>467.2</v>
      </c>
      <c r="J1506" s="45">
        <f t="shared" si="185"/>
        <v>4.6309687637289156E-6</v>
      </c>
    </row>
    <row r="1507" spans="1:10" ht="24" customHeight="1" x14ac:dyDescent="0.2">
      <c r="A1507" s="38" t="s">
        <v>2675</v>
      </c>
      <c r="B1507" s="39" t="s">
        <v>2676</v>
      </c>
      <c r="C1507" s="40" t="s">
        <v>22</v>
      </c>
      <c r="D1507" s="41" t="s">
        <v>2677</v>
      </c>
      <c r="E1507" s="42" t="s">
        <v>52</v>
      </c>
      <c r="F1507" s="43">
        <v>2</v>
      </c>
      <c r="G1507" s="44">
        <v>20</v>
      </c>
      <c r="H1507" s="44" t="str">
        <f t="shared" si="190"/>
        <v>23,36
(16.8%)</v>
      </c>
      <c r="I1507" s="44">
        <f t="shared" si="191"/>
        <v>46.72</v>
      </c>
      <c r="J1507" s="45">
        <f t="shared" si="185"/>
        <v>4.6309687637289155E-7</v>
      </c>
    </row>
    <row r="1508" spans="1:10" ht="24" customHeight="1" x14ac:dyDescent="0.2">
      <c r="A1508" s="38" t="s">
        <v>2678</v>
      </c>
      <c r="B1508" s="39" t="s">
        <v>2679</v>
      </c>
      <c r="C1508" s="40" t="s">
        <v>22</v>
      </c>
      <c r="D1508" s="41" t="s">
        <v>2680</v>
      </c>
      <c r="E1508" s="42" t="s">
        <v>52</v>
      </c>
      <c r="F1508" s="43">
        <v>2</v>
      </c>
      <c r="G1508" s="44">
        <v>20</v>
      </c>
      <c r="H1508" s="44" t="str">
        <f t="shared" si="190"/>
        <v>23,36
(16.8%)</v>
      </c>
      <c r="I1508" s="44">
        <f t="shared" si="191"/>
        <v>46.72</v>
      </c>
      <c r="J1508" s="45">
        <f t="shared" si="185"/>
        <v>4.6309687637289155E-7</v>
      </c>
    </row>
    <row r="1509" spans="1:10" ht="24" customHeight="1" x14ac:dyDescent="0.2">
      <c r="A1509" s="31" t="s">
        <v>2681</v>
      </c>
      <c r="B1509" s="32"/>
      <c r="C1509" s="32"/>
      <c r="D1509" s="33" t="s">
        <v>3299</v>
      </c>
      <c r="E1509" s="32" t="s">
        <v>2816</v>
      </c>
      <c r="F1509" s="34"/>
      <c r="G1509" s="35"/>
      <c r="H1509" s="35"/>
      <c r="I1509" s="36"/>
      <c r="J1509" s="37"/>
    </row>
    <row r="1510" spans="1:10" ht="24" customHeight="1" x14ac:dyDescent="0.2">
      <c r="A1510" s="38" t="s">
        <v>2682</v>
      </c>
      <c r="B1510" s="39" t="s">
        <v>2644</v>
      </c>
      <c r="C1510" s="40" t="s">
        <v>22</v>
      </c>
      <c r="D1510" s="41" t="s">
        <v>3283</v>
      </c>
      <c r="E1510" s="42" t="s">
        <v>52</v>
      </c>
      <c r="F1510" s="43">
        <v>3</v>
      </c>
      <c r="G1510" s="44">
        <v>4992</v>
      </c>
      <c r="H1510" s="44" t="str">
        <f t="shared" ref="H1510:H1521" si="192">ROUND(G1510 * (1 + 16.8 / 100), 2) &amp;CHAR(10)&amp; "(16.8%)"</f>
        <v>5830,66
(16.8%)</v>
      </c>
      <c r="I1510" s="44">
        <f t="shared" ref="I1510:I1521" si="193">ROUND((F1510  * 1 ) * ROUND(G1510 * (1 + 16.8 / 100), 2), 2)</f>
        <v>17491.98</v>
      </c>
      <c r="J1510" s="45">
        <f t="shared" si="185"/>
        <v>1.733835894601261E-4</v>
      </c>
    </row>
    <row r="1511" spans="1:10" ht="24" customHeight="1" x14ac:dyDescent="0.2">
      <c r="A1511" s="38" t="s">
        <v>2683</v>
      </c>
      <c r="B1511" s="39" t="s">
        <v>2684</v>
      </c>
      <c r="C1511" s="40" t="s">
        <v>22</v>
      </c>
      <c r="D1511" s="41" t="s">
        <v>3300</v>
      </c>
      <c r="E1511" s="42" t="s">
        <v>52</v>
      </c>
      <c r="F1511" s="43">
        <v>2</v>
      </c>
      <c r="G1511" s="44">
        <v>2503</v>
      </c>
      <c r="H1511" s="44" t="str">
        <f t="shared" si="192"/>
        <v>2923,5
(16.8%)</v>
      </c>
      <c r="I1511" s="44">
        <f t="shared" si="193"/>
        <v>5847</v>
      </c>
      <c r="J1511" s="45">
        <f t="shared" si="185"/>
        <v>5.7956494780657037E-5</v>
      </c>
    </row>
    <row r="1512" spans="1:10" ht="24" customHeight="1" x14ac:dyDescent="0.2">
      <c r="A1512" s="38" t="s">
        <v>2685</v>
      </c>
      <c r="B1512" s="39" t="s">
        <v>2686</v>
      </c>
      <c r="C1512" s="40" t="s">
        <v>22</v>
      </c>
      <c r="D1512" s="41" t="s">
        <v>3301</v>
      </c>
      <c r="E1512" s="42" t="s">
        <v>52</v>
      </c>
      <c r="F1512" s="43">
        <v>5</v>
      </c>
      <c r="G1512" s="44">
        <v>3269</v>
      </c>
      <c r="H1512" s="44" t="str">
        <f t="shared" si="192"/>
        <v>3818,19
(16.8%)</v>
      </c>
      <c r="I1512" s="44">
        <f t="shared" si="193"/>
        <v>19090.95</v>
      </c>
      <c r="J1512" s="45">
        <f t="shared" si="185"/>
        <v>1.8923286198610988E-4</v>
      </c>
    </row>
    <row r="1513" spans="1:10" ht="24" customHeight="1" x14ac:dyDescent="0.2">
      <c r="A1513" s="38" t="s">
        <v>2687</v>
      </c>
      <c r="B1513" s="39" t="s">
        <v>2688</v>
      </c>
      <c r="C1513" s="40" t="s">
        <v>22</v>
      </c>
      <c r="D1513" s="41" t="s">
        <v>3302</v>
      </c>
      <c r="E1513" s="42" t="s">
        <v>52</v>
      </c>
      <c r="F1513" s="43">
        <v>3</v>
      </c>
      <c r="G1513" s="44">
        <v>3980</v>
      </c>
      <c r="H1513" s="44" t="str">
        <f t="shared" si="192"/>
        <v>4648,64
(16.8%)</v>
      </c>
      <c r="I1513" s="44">
        <f t="shared" si="193"/>
        <v>13945.92</v>
      </c>
      <c r="J1513" s="45">
        <f t="shared" si="185"/>
        <v>1.3823441759730812E-4</v>
      </c>
    </row>
    <row r="1514" spans="1:10" ht="24" customHeight="1" x14ac:dyDescent="0.2">
      <c r="A1514" s="38" t="s">
        <v>2689</v>
      </c>
      <c r="B1514" s="39" t="s">
        <v>2648</v>
      </c>
      <c r="C1514" s="40" t="s">
        <v>22</v>
      </c>
      <c r="D1514" s="41" t="s">
        <v>3285</v>
      </c>
      <c r="E1514" s="42" t="s">
        <v>52</v>
      </c>
      <c r="F1514" s="43">
        <v>2</v>
      </c>
      <c r="G1514" s="44">
        <v>29950.33</v>
      </c>
      <c r="H1514" s="44" t="str">
        <f t="shared" si="192"/>
        <v>34981,99
(16.8%)</v>
      </c>
      <c r="I1514" s="44">
        <f t="shared" si="193"/>
        <v>69963.98</v>
      </c>
      <c r="J1514" s="45">
        <f t="shared" si="185"/>
        <v>6.9349530386591304E-4</v>
      </c>
    </row>
    <row r="1515" spans="1:10" ht="24" customHeight="1" x14ac:dyDescent="0.2">
      <c r="A1515" s="38" t="s">
        <v>2690</v>
      </c>
      <c r="B1515" s="39" t="s">
        <v>2691</v>
      </c>
      <c r="C1515" s="40" t="s">
        <v>22</v>
      </c>
      <c r="D1515" s="41" t="s">
        <v>3286</v>
      </c>
      <c r="E1515" s="42" t="s">
        <v>52</v>
      </c>
      <c r="F1515" s="43">
        <v>2</v>
      </c>
      <c r="G1515" s="44">
        <v>9860.1200000000008</v>
      </c>
      <c r="H1515" s="44" t="str">
        <f t="shared" si="192"/>
        <v>11516,62
(16.8%)</v>
      </c>
      <c r="I1515" s="44">
        <f t="shared" si="193"/>
        <v>23033.24</v>
      </c>
      <c r="J1515" s="45">
        <f t="shared" si="185"/>
        <v>2.2830953546119738E-4</v>
      </c>
    </row>
    <row r="1516" spans="1:10" ht="26.1" customHeight="1" x14ac:dyDescent="0.2">
      <c r="A1516" s="38" t="s">
        <v>2692</v>
      </c>
      <c r="B1516" s="39" t="s">
        <v>2654</v>
      </c>
      <c r="C1516" s="40" t="s">
        <v>22</v>
      </c>
      <c r="D1516" s="41" t="s">
        <v>3288</v>
      </c>
      <c r="E1516" s="42" t="s">
        <v>52</v>
      </c>
      <c r="F1516" s="43">
        <v>1</v>
      </c>
      <c r="G1516" s="44">
        <v>28356.22</v>
      </c>
      <c r="H1516" s="44" t="str">
        <f t="shared" si="192"/>
        <v>33120,06
(16.8%)</v>
      </c>
      <c r="I1516" s="44">
        <f t="shared" si="193"/>
        <v>33120.06</v>
      </c>
      <c r="J1516" s="45">
        <f t="shared" si="185"/>
        <v>3.2829187352916841E-4</v>
      </c>
    </row>
    <row r="1517" spans="1:10" ht="24" customHeight="1" x14ac:dyDescent="0.2">
      <c r="A1517" s="38" t="s">
        <v>2693</v>
      </c>
      <c r="B1517" s="39" t="s">
        <v>2656</v>
      </c>
      <c r="C1517" s="40" t="s">
        <v>22</v>
      </c>
      <c r="D1517" s="41" t="s">
        <v>3289</v>
      </c>
      <c r="E1517" s="42" t="s">
        <v>52</v>
      </c>
      <c r="F1517" s="43">
        <v>1</v>
      </c>
      <c r="G1517" s="44">
        <v>3380.56</v>
      </c>
      <c r="H1517" s="44" t="str">
        <f t="shared" si="192"/>
        <v>3948,49
(16.8%)</v>
      </c>
      <c r="I1517" s="44">
        <f t="shared" si="193"/>
        <v>3948.49</v>
      </c>
      <c r="J1517" s="45">
        <f t="shared" si="185"/>
        <v>3.9138128968099279E-5</v>
      </c>
    </row>
    <row r="1518" spans="1:10" ht="24" customHeight="1" x14ac:dyDescent="0.2">
      <c r="A1518" s="38" t="s">
        <v>2694</v>
      </c>
      <c r="B1518" s="39" t="s">
        <v>2695</v>
      </c>
      <c r="C1518" s="40" t="s">
        <v>22</v>
      </c>
      <c r="D1518" s="41" t="s">
        <v>3303</v>
      </c>
      <c r="E1518" s="42" t="s">
        <v>52</v>
      </c>
      <c r="F1518" s="43">
        <v>41</v>
      </c>
      <c r="G1518" s="44">
        <v>1400</v>
      </c>
      <c r="H1518" s="44" t="str">
        <f t="shared" si="192"/>
        <v>1635,2
(16.8%)</v>
      </c>
      <c r="I1518" s="44">
        <f t="shared" si="193"/>
        <v>67043.199999999997</v>
      </c>
      <c r="J1518" s="45">
        <f t="shared" si="185"/>
        <v>6.645440175950993E-4</v>
      </c>
    </row>
    <row r="1519" spans="1:10" ht="24" customHeight="1" x14ac:dyDescent="0.2">
      <c r="A1519" s="38" t="s">
        <v>2696</v>
      </c>
      <c r="B1519" s="39" t="s">
        <v>2697</v>
      </c>
      <c r="C1519" s="40" t="s">
        <v>22</v>
      </c>
      <c r="D1519" s="41" t="s">
        <v>3304</v>
      </c>
      <c r="E1519" s="42" t="s">
        <v>52</v>
      </c>
      <c r="F1519" s="43">
        <v>2</v>
      </c>
      <c r="G1519" s="44">
        <v>680</v>
      </c>
      <c r="H1519" s="44" t="str">
        <f t="shared" si="192"/>
        <v>794,24
(16.8%)</v>
      </c>
      <c r="I1519" s="44">
        <f t="shared" si="193"/>
        <v>1588.48</v>
      </c>
      <c r="J1519" s="45">
        <f t="shared" si="185"/>
        <v>1.5745293796678313E-5</v>
      </c>
    </row>
    <row r="1520" spans="1:10" ht="24" customHeight="1" x14ac:dyDescent="0.2">
      <c r="A1520" s="38" t="s">
        <v>2698</v>
      </c>
      <c r="B1520" s="39" t="s">
        <v>2660</v>
      </c>
      <c r="C1520" s="40" t="s">
        <v>22</v>
      </c>
      <c r="D1520" s="41" t="s">
        <v>3291</v>
      </c>
      <c r="E1520" s="42" t="s">
        <v>52</v>
      </c>
      <c r="F1520" s="43">
        <v>1</v>
      </c>
      <c r="G1520" s="44">
        <v>4000</v>
      </c>
      <c r="H1520" s="44" t="str">
        <f t="shared" si="192"/>
        <v>4672
(16.8%)</v>
      </c>
      <c r="I1520" s="44">
        <f t="shared" si="193"/>
        <v>4672</v>
      </c>
      <c r="J1520" s="45">
        <f t="shared" si="185"/>
        <v>4.6309687637289157E-5</v>
      </c>
    </row>
    <row r="1521" spans="1:10" ht="24" customHeight="1" x14ac:dyDescent="0.2">
      <c r="A1521" s="38" t="s">
        <v>2699</v>
      </c>
      <c r="B1521" s="39" t="s">
        <v>2662</v>
      </c>
      <c r="C1521" s="40" t="s">
        <v>22</v>
      </c>
      <c r="D1521" s="41" t="s">
        <v>3292</v>
      </c>
      <c r="E1521" s="42" t="s">
        <v>52</v>
      </c>
      <c r="F1521" s="43">
        <v>1</v>
      </c>
      <c r="G1521" s="44">
        <v>2280</v>
      </c>
      <c r="H1521" s="44" t="str">
        <f t="shared" si="192"/>
        <v>2663,04
(16.8%)</v>
      </c>
      <c r="I1521" s="44">
        <f t="shared" si="193"/>
        <v>2663.04</v>
      </c>
      <c r="J1521" s="45">
        <f t="shared" si="185"/>
        <v>2.6396521953254817E-5</v>
      </c>
    </row>
    <row r="1522" spans="1:10" ht="26.1" customHeight="1" x14ac:dyDescent="0.2">
      <c r="A1522" s="16" t="s">
        <v>2700</v>
      </c>
      <c r="B1522" s="17" t="s">
        <v>2664</v>
      </c>
      <c r="C1522" s="18" t="s">
        <v>27</v>
      </c>
      <c r="D1522" s="19" t="s">
        <v>3293</v>
      </c>
      <c r="E1522" s="20" t="s">
        <v>224</v>
      </c>
      <c r="F1522" s="21">
        <v>300</v>
      </c>
      <c r="G1522" s="22">
        <v>9.41</v>
      </c>
      <c r="H1522" s="22">
        <f>ROUND(G1522 * (1 + 31.29 / 100), 2)</f>
        <v>12.35</v>
      </c>
      <c r="I1522" s="22">
        <f>ROUND(F1522 * H1522, 2)</f>
        <v>3705</v>
      </c>
      <c r="J1522" s="23">
        <f t="shared" si="185"/>
        <v>3.6724613162704688E-5</v>
      </c>
    </row>
    <row r="1523" spans="1:10" ht="26.1" customHeight="1" x14ac:dyDescent="0.2">
      <c r="A1523" s="16" t="s">
        <v>2701</v>
      </c>
      <c r="B1523" s="17" t="s">
        <v>2666</v>
      </c>
      <c r="C1523" s="18" t="s">
        <v>27</v>
      </c>
      <c r="D1523" s="19" t="s">
        <v>3294</v>
      </c>
      <c r="E1523" s="20" t="s">
        <v>224</v>
      </c>
      <c r="F1523" s="21">
        <v>100</v>
      </c>
      <c r="G1523" s="22">
        <v>9.82</v>
      </c>
      <c r="H1523" s="22">
        <f>ROUND(G1523 * (1 + 31.29 / 100), 2)</f>
        <v>12.89</v>
      </c>
      <c r="I1523" s="22">
        <f>ROUND(F1523 * H1523, 2)</f>
        <v>1289</v>
      </c>
      <c r="J1523" s="23">
        <f t="shared" si="185"/>
        <v>1.2776795240681875E-5</v>
      </c>
    </row>
    <row r="1524" spans="1:10" ht="26.1" customHeight="1" x14ac:dyDescent="0.2">
      <c r="A1524" s="38" t="s">
        <v>2702</v>
      </c>
      <c r="B1524" s="39" t="s">
        <v>2668</v>
      </c>
      <c r="C1524" s="40" t="s">
        <v>22</v>
      </c>
      <c r="D1524" s="41" t="s">
        <v>3295</v>
      </c>
      <c r="E1524" s="42" t="s">
        <v>224</v>
      </c>
      <c r="F1524" s="43">
        <v>800</v>
      </c>
      <c r="G1524" s="44">
        <v>9</v>
      </c>
      <c r="H1524" s="44" t="str">
        <f t="shared" ref="H1524:H1529" si="194">ROUND(G1524 * (1 + 16.8 / 100), 2) &amp;CHAR(10)&amp; "(16.8%)"</f>
        <v>10,51
(16.8%)</v>
      </c>
      <c r="I1524" s="44">
        <f t="shared" ref="I1524:I1529" si="195">ROUND((F1524  * 1 ) * ROUND(G1524 * (1 + 16.8 / 100), 2), 2)</f>
        <v>8408</v>
      </c>
      <c r="J1524" s="45">
        <f t="shared" si="185"/>
        <v>8.3341578265052908E-5</v>
      </c>
    </row>
    <row r="1525" spans="1:10" ht="24" customHeight="1" x14ac:dyDescent="0.2">
      <c r="A1525" s="38" t="s">
        <v>2703</v>
      </c>
      <c r="B1525" s="39" t="s">
        <v>2670</v>
      </c>
      <c r="C1525" s="40" t="s">
        <v>22</v>
      </c>
      <c r="D1525" s="41" t="s">
        <v>3296</v>
      </c>
      <c r="E1525" s="42" t="s">
        <v>52</v>
      </c>
      <c r="F1525" s="43">
        <v>50</v>
      </c>
      <c r="G1525" s="44">
        <v>30</v>
      </c>
      <c r="H1525" s="44" t="str">
        <f t="shared" si="194"/>
        <v>35,04
(16.8%)</v>
      </c>
      <c r="I1525" s="44">
        <f t="shared" si="195"/>
        <v>1752</v>
      </c>
      <c r="J1525" s="45">
        <f t="shared" si="185"/>
        <v>1.7366132863983432E-5</v>
      </c>
    </row>
    <row r="1526" spans="1:10" ht="24" customHeight="1" x14ac:dyDescent="0.2">
      <c r="A1526" s="38" t="s">
        <v>2704</v>
      </c>
      <c r="B1526" s="39" t="s">
        <v>2672</v>
      </c>
      <c r="C1526" s="40" t="s">
        <v>22</v>
      </c>
      <c r="D1526" s="41" t="s">
        <v>3297</v>
      </c>
      <c r="E1526" s="42" t="s">
        <v>52</v>
      </c>
      <c r="F1526" s="43">
        <v>50</v>
      </c>
      <c r="G1526" s="44">
        <v>20</v>
      </c>
      <c r="H1526" s="44" t="str">
        <f t="shared" si="194"/>
        <v>23,36
(16.8%)</v>
      </c>
      <c r="I1526" s="44">
        <f t="shared" si="195"/>
        <v>1168</v>
      </c>
      <c r="J1526" s="45">
        <f t="shared" si="185"/>
        <v>1.1577421909322289E-5</v>
      </c>
    </row>
    <row r="1527" spans="1:10" ht="24" customHeight="1" x14ac:dyDescent="0.2">
      <c r="A1527" s="38" t="s">
        <v>2705</v>
      </c>
      <c r="B1527" s="39" t="s">
        <v>2674</v>
      </c>
      <c r="C1527" s="40" t="s">
        <v>22</v>
      </c>
      <c r="D1527" s="41" t="s">
        <v>3298</v>
      </c>
      <c r="E1527" s="42" t="s">
        <v>52</v>
      </c>
      <c r="F1527" s="43">
        <v>20</v>
      </c>
      <c r="G1527" s="44">
        <v>40</v>
      </c>
      <c r="H1527" s="44" t="str">
        <f t="shared" si="194"/>
        <v>46,72
(16.8%)</v>
      </c>
      <c r="I1527" s="44">
        <f t="shared" si="195"/>
        <v>934.4</v>
      </c>
      <c r="J1527" s="45">
        <f t="shared" si="185"/>
        <v>9.2619375274578311E-6</v>
      </c>
    </row>
    <row r="1528" spans="1:10" ht="24" customHeight="1" x14ac:dyDescent="0.2">
      <c r="A1528" s="38" t="s">
        <v>2706</v>
      </c>
      <c r="B1528" s="39" t="s">
        <v>2676</v>
      </c>
      <c r="C1528" s="40" t="s">
        <v>22</v>
      </c>
      <c r="D1528" s="41" t="s">
        <v>2677</v>
      </c>
      <c r="E1528" s="42" t="s">
        <v>52</v>
      </c>
      <c r="F1528" s="43">
        <v>2</v>
      </c>
      <c r="G1528" s="44">
        <v>20</v>
      </c>
      <c r="H1528" s="44" t="str">
        <f t="shared" si="194"/>
        <v>23,36
(16.8%)</v>
      </c>
      <c r="I1528" s="44">
        <f t="shared" si="195"/>
        <v>46.72</v>
      </c>
      <c r="J1528" s="45">
        <f t="shared" si="185"/>
        <v>4.6309687637289155E-7</v>
      </c>
    </row>
    <row r="1529" spans="1:10" ht="24" customHeight="1" x14ac:dyDescent="0.2">
      <c r="A1529" s="38" t="s">
        <v>2707</v>
      </c>
      <c r="B1529" s="39" t="s">
        <v>2679</v>
      </c>
      <c r="C1529" s="40" t="s">
        <v>22</v>
      </c>
      <c r="D1529" s="41" t="s">
        <v>2680</v>
      </c>
      <c r="E1529" s="42" t="s">
        <v>52</v>
      </c>
      <c r="F1529" s="43">
        <v>2</v>
      </c>
      <c r="G1529" s="44">
        <v>20</v>
      </c>
      <c r="H1529" s="44" t="str">
        <f t="shared" si="194"/>
        <v>23,36
(16.8%)</v>
      </c>
      <c r="I1529" s="44">
        <f t="shared" si="195"/>
        <v>46.72</v>
      </c>
      <c r="J1529" s="45">
        <f t="shared" si="185"/>
        <v>4.6309687637289155E-7</v>
      </c>
    </row>
    <row r="1530" spans="1:10" ht="24" customHeight="1" x14ac:dyDescent="0.2">
      <c r="A1530" s="31" t="s">
        <v>2708</v>
      </c>
      <c r="B1530" s="32"/>
      <c r="C1530" s="32"/>
      <c r="D1530" s="33" t="s">
        <v>3305</v>
      </c>
      <c r="E1530" s="32" t="s">
        <v>2816</v>
      </c>
      <c r="F1530" s="34"/>
      <c r="G1530" s="35"/>
      <c r="H1530" s="35"/>
      <c r="I1530" s="36"/>
      <c r="J1530" s="37"/>
    </row>
    <row r="1531" spans="1:10" ht="24" customHeight="1" x14ac:dyDescent="0.2">
      <c r="A1531" s="38" t="s">
        <v>2709</v>
      </c>
      <c r="B1531" s="39" t="s">
        <v>2644</v>
      </c>
      <c r="C1531" s="40" t="s">
        <v>22</v>
      </c>
      <c r="D1531" s="41" t="s">
        <v>3283</v>
      </c>
      <c r="E1531" s="42" t="s">
        <v>52</v>
      </c>
      <c r="F1531" s="43">
        <v>2</v>
      </c>
      <c r="G1531" s="44">
        <v>4992</v>
      </c>
      <c r="H1531" s="44" t="str">
        <f t="shared" ref="H1531:H1539" si="196">ROUND(G1531 * (1 + 16.8 / 100), 2) &amp;CHAR(10)&amp; "(16.8%)"</f>
        <v>5830,66
(16.8%)</v>
      </c>
      <c r="I1531" s="44">
        <f t="shared" ref="I1531:I1539" si="197">ROUND((F1531  * 1 ) * ROUND(G1531 * (1 + 16.8 / 100), 2), 2)</f>
        <v>11661.32</v>
      </c>
      <c r="J1531" s="45">
        <f t="shared" si="185"/>
        <v>1.1558905964008407E-4</v>
      </c>
    </row>
    <row r="1532" spans="1:10" ht="24" customHeight="1" x14ac:dyDescent="0.2">
      <c r="A1532" s="38" t="s">
        <v>2710</v>
      </c>
      <c r="B1532" s="39" t="s">
        <v>2646</v>
      </c>
      <c r="C1532" s="40" t="s">
        <v>22</v>
      </c>
      <c r="D1532" s="41" t="s">
        <v>3284</v>
      </c>
      <c r="E1532" s="42" t="s">
        <v>52</v>
      </c>
      <c r="F1532" s="43">
        <v>2</v>
      </c>
      <c r="G1532" s="44">
        <v>4818</v>
      </c>
      <c r="H1532" s="44" t="str">
        <f t="shared" si="196"/>
        <v>5627,42
(16.8%)</v>
      </c>
      <c r="I1532" s="44">
        <f t="shared" si="197"/>
        <v>11254.84</v>
      </c>
      <c r="J1532" s="45">
        <f t="shared" si="185"/>
        <v>1.1155995822081924E-4</v>
      </c>
    </row>
    <row r="1533" spans="1:10" ht="24" customHeight="1" x14ac:dyDescent="0.2">
      <c r="A1533" s="38" t="s">
        <v>2711</v>
      </c>
      <c r="B1533" s="39" t="s">
        <v>2648</v>
      </c>
      <c r="C1533" s="40" t="s">
        <v>22</v>
      </c>
      <c r="D1533" s="41" t="s">
        <v>3285</v>
      </c>
      <c r="E1533" s="42" t="s">
        <v>52</v>
      </c>
      <c r="F1533" s="43">
        <v>1</v>
      </c>
      <c r="G1533" s="44">
        <v>29950.33</v>
      </c>
      <c r="H1533" s="44" t="str">
        <f t="shared" si="196"/>
        <v>34981,99
(16.8%)</v>
      </c>
      <c r="I1533" s="44">
        <f t="shared" si="197"/>
        <v>34981.99</v>
      </c>
      <c r="J1533" s="45">
        <f t="shared" si="185"/>
        <v>3.4674765193295652E-4</v>
      </c>
    </row>
    <row r="1534" spans="1:10" ht="24" customHeight="1" x14ac:dyDescent="0.2">
      <c r="A1534" s="38" t="s">
        <v>2712</v>
      </c>
      <c r="B1534" s="39" t="s">
        <v>2691</v>
      </c>
      <c r="C1534" s="40" t="s">
        <v>22</v>
      </c>
      <c r="D1534" s="41" t="s">
        <v>3286</v>
      </c>
      <c r="E1534" s="42" t="s">
        <v>52</v>
      </c>
      <c r="F1534" s="43">
        <v>1</v>
      </c>
      <c r="G1534" s="44">
        <v>9860.1200000000008</v>
      </c>
      <c r="H1534" s="44" t="str">
        <f t="shared" si="196"/>
        <v>11516,62
(16.8%)</v>
      </c>
      <c r="I1534" s="44">
        <f t="shared" si="197"/>
        <v>11516.62</v>
      </c>
      <c r="J1534" s="45">
        <f t="shared" si="185"/>
        <v>1.1415476773059869E-4</v>
      </c>
    </row>
    <row r="1535" spans="1:10" ht="24" customHeight="1" x14ac:dyDescent="0.2">
      <c r="A1535" s="38" t="s">
        <v>2713</v>
      </c>
      <c r="B1535" s="39" t="s">
        <v>2652</v>
      </c>
      <c r="C1535" s="40" t="s">
        <v>22</v>
      </c>
      <c r="D1535" s="41" t="s">
        <v>3287</v>
      </c>
      <c r="E1535" s="42" t="s">
        <v>52</v>
      </c>
      <c r="F1535" s="43">
        <v>4</v>
      </c>
      <c r="G1535" s="44">
        <v>3950</v>
      </c>
      <c r="H1535" s="44" t="str">
        <f t="shared" si="196"/>
        <v>4613,6
(16.8%)</v>
      </c>
      <c r="I1535" s="44">
        <f t="shared" si="197"/>
        <v>18454.400000000001</v>
      </c>
      <c r="J1535" s="45">
        <f t="shared" si="185"/>
        <v>1.8292326616729218E-4</v>
      </c>
    </row>
    <row r="1536" spans="1:10" ht="26.1" customHeight="1" x14ac:dyDescent="0.2">
      <c r="A1536" s="38" t="s">
        <v>2714</v>
      </c>
      <c r="B1536" s="39" t="s">
        <v>2654</v>
      </c>
      <c r="C1536" s="40" t="s">
        <v>22</v>
      </c>
      <c r="D1536" s="41" t="s">
        <v>3288</v>
      </c>
      <c r="E1536" s="42" t="s">
        <v>52</v>
      </c>
      <c r="F1536" s="43">
        <v>1</v>
      </c>
      <c r="G1536" s="44">
        <v>28356.22</v>
      </c>
      <c r="H1536" s="44" t="str">
        <f t="shared" si="196"/>
        <v>33120,06
(16.8%)</v>
      </c>
      <c r="I1536" s="44">
        <f t="shared" si="197"/>
        <v>33120.06</v>
      </c>
      <c r="J1536" s="45">
        <f t="shared" si="185"/>
        <v>3.2829187352916841E-4</v>
      </c>
    </row>
    <row r="1537" spans="1:10" ht="24" customHeight="1" x14ac:dyDescent="0.2">
      <c r="A1537" s="38" t="s">
        <v>2715</v>
      </c>
      <c r="B1537" s="39" t="s">
        <v>2656</v>
      </c>
      <c r="C1537" s="40" t="s">
        <v>22</v>
      </c>
      <c r="D1537" s="41" t="s">
        <v>3289</v>
      </c>
      <c r="E1537" s="42" t="s">
        <v>52</v>
      </c>
      <c r="F1537" s="43">
        <v>1</v>
      </c>
      <c r="G1537" s="44">
        <v>3380.56</v>
      </c>
      <c r="H1537" s="44" t="str">
        <f t="shared" si="196"/>
        <v>3948,49
(16.8%)</v>
      </c>
      <c r="I1537" s="44">
        <f t="shared" si="197"/>
        <v>3948.49</v>
      </c>
      <c r="J1537" s="45">
        <f t="shared" si="185"/>
        <v>3.9138128968099279E-5</v>
      </c>
    </row>
    <row r="1538" spans="1:10" ht="24" customHeight="1" x14ac:dyDescent="0.2">
      <c r="A1538" s="38" t="s">
        <v>2716</v>
      </c>
      <c r="B1538" s="39" t="s">
        <v>2658</v>
      </c>
      <c r="C1538" s="40" t="s">
        <v>22</v>
      </c>
      <c r="D1538" s="41" t="s">
        <v>3290</v>
      </c>
      <c r="E1538" s="42" t="s">
        <v>52</v>
      </c>
      <c r="F1538" s="43">
        <v>8</v>
      </c>
      <c r="G1538" s="44">
        <v>1400</v>
      </c>
      <c r="H1538" s="44" t="str">
        <f t="shared" si="196"/>
        <v>1635,2
(16.8%)</v>
      </c>
      <c r="I1538" s="44">
        <f t="shared" si="197"/>
        <v>13081.6</v>
      </c>
      <c r="J1538" s="45">
        <f t="shared" si="185"/>
        <v>1.2966712538440965E-4</v>
      </c>
    </row>
    <row r="1539" spans="1:10" ht="24" customHeight="1" x14ac:dyDescent="0.2">
      <c r="A1539" s="38" t="s">
        <v>2717</v>
      </c>
      <c r="B1539" s="39" t="s">
        <v>2660</v>
      </c>
      <c r="C1539" s="40" t="s">
        <v>22</v>
      </c>
      <c r="D1539" s="41" t="s">
        <v>3291</v>
      </c>
      <c r="E1539" s="42" t="s">
        <v>52</v>
      </c>
      <c r="F1539" s="43">
        <v>1</v>
      </c>
      <c r="G1539" s="44">
        <v>4000</v>
      </c>
      <c r="H1539" s="44" t="str">
        <f t="shared" si="196"/>
        <v>4672
(16.8%)</v>
      </c>
      <c r="I1539" s="44">
        <f t="shared" si="197"/>
        <v>4672</v>
      </c>
      <c r="J1539" s="45">
        <f t="shared" si="185"/>
        <v>4.6309687637289157E-5</v>
      </c>
    </row>
    <row r="1540" spans="1:10" ht="26.1" customHeight="1" x14ac:dyDescent="0.2">
      <c r="A1540" s="16" t="s">
        <v>2718</v>
      </c>
      <c r="B1540" s="17" t="s">
        <v>2664</v>
      </c>
      <c r="C1540" s="18" t="s">
        <v>27</v>
      </c>
      <c r="D1540" s="19" t="s">
        <v>3293</v>
      </c>
      <c r="E1540" s="20" t="s">
        <v>224</v>
      </c>
      <c r="F1540" s="21">
        <v>100</v>
      </c>
      <c r="G1540" s="22">
        <v>9.41</v>
      </c>
      <c r="H1540" s="22">
        <f>ROUND(G1540 * (1 + 31.29 / 100), 2)</f>
        <v>12.35</v>
      </c>
      <c r="I1540" s="22">
        <f>ROUND(F1540 * H1540, 2)</f>
        <v>1235</v>
      </c>
      <c r="J1540" s="23">
        <f t="shared" si="185"/>
        <v>1.2241537720901563E-5</v>
      </c>
    </row>
    <row r="1541" spans="1:10" ht="26.1" customHeight="1" x14ac:dyDescent="0.2">
      <c r="A1541" s="16" t="s">
        <v>2719</v>
      </c>
      <c r="B1541" s="17" t="s">
        <v>2666</v>
      </c>
      <c r="C1541" s="18" t="s">
        <v>27</v>
      </c>
      <c r="D1541" s="19" t="s">
        <v>3294</v>
      </c>
      <c r="E1541" s="20" t="s">
        <v>224</v>
      </c>
      <c r="F1541" s="21">
        <v>100</v>
      </c>
      <c r="G1541" s="22">
        <v>9.82</v>
      </c>
      <c r="H1541" s="22">
        <f>ROUND(G1541 * (1 + 31.29 / 100), 2)</f>
        <v>12.89</v>
      </c>
      <c r="I1541" s="22">
        <f>ROUND(F1541 * H1541, 2)</f>
        <v>1289</v>
      </c>
      <c r="J1541" s="23">
        <f t="shared" ref="J1541:J1589" si="198">I1541 / 100886018.42</f>
        <v>1.2776795240681875E-5</v>
      </c>
    </row>
    <row r="1542" spans="1:10" ht="26.1" customHeight="1" x14ac:dyDescent="0.2">
      <c r="A1542" s="38" t="s">
        <v>2720</v>
      </c>
      <c r="B1542" s="39" t="s">
        <v>2668</v>
      </c>
      <c r="C1542" s="40" t="s">
        <v>22</v>
      </c>
      <c r="D1542" s="41" t="s">
        <v>3295</v>
      </c>
      <c r="E1542" s="42" t="s">
        <v>224</v>
      </c>
      <c r="F1542" s="43">
        <v>200</v>
      </c>
      <c r="G1542" s="44">
        <v>9</v>
      </c>
      <c r="H1542" s="44" t="str">
        <f t="shared" ref="H1542:H1547" si="199">ROUND(G1542 * (1 + 16.8 / 100), 2) &amp;CHAR(10)&amp; "(16.8%)"</f>
        <v>10,51
(16.8%)</v>
      </c>
      <c r="I1542" s="44">
        <f t="shared" ref="I1542:I1547" si="200">ROUND((F1542  * 1 ) * ROUND(G1542 * (1 + 16.8 / 100), 2), 2)</f>
        <v>2102</v>
      </c>
      <c r="J1542" s="45">
        <f t="shared" si="198"/>
        <v>2.0835394566263227E-5</v>
      </c>
    </row>
    <row r="1543" spans="1:10" ht="24" customHeight="1" x14ac:dyDescent="0.2">
      <c r="A1543" s="38" t="s">
        <v>2721</v>
      </c>
      <c r="B1543" s="39" t="s">
        <v>2670</v>
      </c>
      <c r="C1543" s="40" t="s">
        <v>22</v>
      </c>
      <c r="D1543" s="41" t="s">
        <v>3296</v>
      </c>
      <c r="E1543" s="42" t="s">
        <v>52</v>
      </c>
      <c r="F1543" s="43">
        <v>20</v>
      </c>
      <c r="G1543" s="44">
        <v>30</v>
      </c>
      <c r="H1543" s="44" t="str">
        <f t="shared" si="199"/>
        <v>35,04
(16.8%)</v>
      </c>
      <c r="I1543" s="44">
        <f t="shared" si="200"/>
        <v>700.8</v>
      </c>
      <c r="J1543" s="45">
        <f t="shared" si="198"/>
        <v>6.9464531455933729E-6</v>
      </c>
    </row>
    <row r="1544" spans="1:10" ht="24" customHeight="1" x14ac:dyDescent="0.2">
      <c r="A1544" s="38" t="s">
        <v>2722</v>
      </c>
      <c r="B1544" s="39" t="s">
        <v>2672</v>
      </c>
      <c r="C1544" s="40" t="s">
        <v>22</v>
      </c>
      <c r="D1544" s="41" t="s">
        <v>3297</v>
      </c>
      <c r="E1544" s="42" t="s">
        <v>52</v>
      </c>
      <c r="F1544" s="43">
        <v>20</v>
      </c>
      <c r="G1544" s="44">
        <v>20</v>
      </c>
      <c r="H1544" s="44" t="str">
        <f t="shared" si="199"/>
        <v>23,36
(16.8%)</v>
      </c>
      <c r="I1544" s="44">
        <f t="shared" si="200"/>
        <v>467.2</v>
      </c>
      <c r="J1544" s="45">
        <f t="shared" si="198"/>
        <v>4.6309687637289156E-6</v>
      </c>
    </row>
    <row r="1545" spans="1:10" ht="24" customHeight="1" x14ac:dyDescent="0.2">
      <c r="A1545" s="38" t="s">
        <v>2723</v>
      </c>
      <c r="B1545" s="39" t="s">
        <v>2674</v>
      </c>
      <c r="C1545" s="40" t="s">
        <v>22</v>
      </c>
      <c r="D1545" s="41" t="s">
        <v>3298</v>
      </c>
      <c r="E1545" s="42" t="s">
        <v>52</v>
      </c>
      <c r="F1545" s="43">
        <v>8</v>
      </c>
      <c r="G1545" s="44">
        <v>40</v>
      </c>
      <c r="H1545" s="44" t="str">
        <f t="shared" si="199"/>
        <v>46,72
(16.8%)</v>
      </c>
      <c r="I1545" s="44">
        <f t="shared" si="200"/>
        <v>373.76</v>
      </c>
      <c r="J1545" s="45">
        <f t="shared" si="198"/>
        <v>3.7047750109831324E-6</v>
      </c>
    </row>
    <row r="1546" spans="1:10" ht="24" customHeight="1" x14ac:dyDescent="0.2">
      <c r="A1546" s="38" t="s">
        <v>2724</v>
      </c>
      <c r="B1546" s="39" t="s">
        <v>2676</v>
      </c>
      <c r="C1546" s="40" t="s">
        <v>22</v>
      </c>
      <c r="D1546" s="41" t="s">
        <v>2677</v>
      </c>
      <c r="E1546" s="42" t="s">
        <v>52</v>
      </c>
      <c r="F1546" s="43">
        <v>2</v>
      </c>
      <c r="G1546" s="44">
        <v>20</v>
      </c>
      <c r="H1546" s="44" t="str">
        <f t="shared" si="199"/>
        <v>23,36
(16.8%)</v>
      </c>
      <c r="I1546" s="44">
        <f t="shared" si="200"/>
        <v>46.72</v>
      </c>
      <c r="J1546" s="45">
        <f t="shared" si="198"/>
        <v>4.6309687637289155E-7</v>
      </c>
    </row>
    <row r="1547" spans="1:10" ht="24" customHeight="1" x14ac:dyDescent="0.2">
      <c r="A1547" s="38" t="s">
        <v>2725</v>
      </c>
      <c r="B1547" s="39" t="s">
        <v>2679</v>
      </c>
      <c r="C1547" s="40" t="s">
        <v>22</v>
      </c>
      <c r="D1547" s="41" t="s">
        <v>2680</v>
      </c>
      <c r="E1547" s="42" t="s">
        <v>52</v>
      </c>
      <c r="F1547" s="43">
        <v>2</v>
      </c>
      <c r="G1547" s="44">
        <v>20</v>
      </c>
      <c r="H1547" s="44" t="str">
        <f t="shared" si="199"/>
        <v>23,36
(16.8%)</v>
      </c>
      <c r="I1547" s="44">
        <f t="shared" si="200"/>
        <v>46.72</v>
      </c>
      <c r="J1547" s="45">
        <f t="shared" si="198"/>
        <v>4.6309687637289155E-7</v>
      </c>
    </row>
    <row r="1548" spans="1:10" ht="24" customHeight="1" x14ac:dyDescent="0.2">
      <c r="A1548" s="31" t="s">
        <v>2726</v>
      </c>
      <c r="B1548" s="32"/>
      <c r="C1548" s="32"/>
      <c r="D1548" s="33" t="s">
        <v>3306</v>
      </c>
      <c r="E1548" s="32" t="s">
        <v>2816</v>
      </c>
      <c r="F1548" s="34"/>
      <c r="G1548" s="35"/>
      <c r="H1548" s="35"/>
      <c r="I1548" s="36"/>
      <c r="J1548" s="37"/>
    </row>
    <row r="1549" spans="1:10" ht="39" customHeight="1" x14ac:dyDescent="0.2">
      <c r="A1549" s="38" t="s">
        <v>2727</v>
      </c>
      <c r="B1549" s="39" t="s">
        <v>2728</v>
      </c>
      <c r="C1549" s="40" t="s">
        <v>22</v>
      </c>
      <c r="D1549" s="41" t="s">
        <v>3307</v>
      </c>
      <c r="E1549" s="42" t="s">
        <v>2818</v>
      </c>
      <c r="F1549" s="43">
        <v>164.6</v>
      </c>
      <c r="G1549" s="44">
        <v>163.4</v>
      </c>
      <c r="H1549" s="44" t="str">
        <f>ROUND(G1549 * (1 + 16.8 / 100), 2) &amp;CHAR(10)&amp; "(16.8%)"</f>
        <v>190,85
(16.8%)</v>
      </c>
      <c r="I1549" s="44">
        <f>ROUND((F1549  * 1 ) * ROUND(G1549 * (1 + 16.8 / 100), 2), 2)</f>
        <v>31413.91</v>
      </c>
      <c r="J1549" s="45">
        <f t="shared" si="198"/>
        <v>3.1138021394818365E-4</v>
      </c>
    </row>
    <row r="1550" spans="1:10" ht="39" customHeight="1" x14ac:dyDescent="0.2">
      <c r="A1550" s="38" t="s">
        <v>2729</v>
      </c>
      <c r="B1550" s="39" t="s">
        <v>2730</v>
      </c>
      <c r="C1550" s="40" t="s">
        <v>22</v>
      </c>
      <c r="D1550" s="41" t="s">
        <v>3308</v>
      </c>
      <c r="E1550" s="42" t="s">
        <v>2818</v>
      </c>
      <c r="F1550" s="43">
        <v>86.4</v>
      </c>
      <c r="G1550" s="44">
        <v>446.52</v>
      </c>
      <c r="H1550" s="44" t="str">
        <f>ROUND(G1550 * (1 + 16.8 / 100), 2) &amp;CHAR(10)&amp; "(16.8%)"</f>
        <v>521,54
(16.8%)</v>
      </c>
      <c r="I1550" s="44">
        <f>ROUND((F1550  * 1 ) * ROUND(G1550 * (1 + 16.8 / 100), 2), 2)</f>
        <v>45061.06</v>
      </c>
      <c r="J1550" s="45">
        <f t="shared" si="198"/>
        <v>4.4665317063466285E-4</v>
      </c>
    </row>
    <row r="1551" spans="1:10" ht="39" customHeight="1" x14ac:dyDescent="0.2">
      <c r="A1551" s="38" t="s">
        <v>2731</v>
      </c>
      <c r="B1551" s="39" t="s">
        <v>2732</v>
      </c>
      <c r="C1551" s="40" t="s">
        <v>22</v>
      </c>
      <c r="D1551" s="41" t="s">
        <v>3309</v>
      </c>
      <c r="E1551" s="42" t="s">
        <v>224</v>
      </c>
      <c r="F1551" s="43">
        <v>54</v>
      </c>
      <c r="G1551" s="44">
        <v>47.5</v>
      </c>
      <c r="H1551" s="44" t="str">
        <f>ROUND(G1551 * (1 + 16.8 / 100), 2) &amp;CHAR(10)&amp; "(16.8%)"</f>
        <v>55,48
(16.8%)</v>
      </c>
      <c r="I1551" s="44">
        <f>ROUND((F1551  * 1 ) * ROUND(G1551 * (1 + 16.8 / 100), 2), 2)</f>
        <v>2995.92</v>
      </c>
      <c r="J1551" s="45">
        <f t="shared" si="198"/>
        <v>2.969608719741167E-5</v>
      </c>
    </row>
    <row r="1552" spans="1:10" ht="39" customHeight="1" x14ac:dyDescent="0.2">
      <c r="A1552" s="38" t="s">
        <v>2733</v>
      </c>
      <c r="B1552" s="39" t="s">
        <v>2734</v>
      </c>
      <c r="C1552" s="40" t="s">
        <v>22</v>
      </c>
      <c r="D1552" s="41" t="s">
        <v>3310</v>
      </c>
      <c r="E1552" s="42" t="s">
        <v>2818</v>
      </c>
      <c r="F1552" s="43">
        <v>250</v>
      </c>
      <c r="G1552" s="44">
        <v>206</v>
      </c>
      <c r="H1552" s="44" t="str">
        <f>ROUND(G1552 * (1 + 16.8 / 100), 2) &amp;CHAR(10)&amp; "(16.8%)"</f>
        <v>240,61
(16.8%)</v>
      </c>
      <c r="I1552" s="44">
        <f>ROUND((F1552  * 1 ) * ROUND(G1552 * (1 + 16.8 / 100), 2), 2)</f>
        <v>60152.5</v>
      </c>
      <c r="J1552" s="45">
        <f t="shared" si="198"/>
        <v>5.96242184418244E-4</v>
      </c>
    </row>
    <row r="1553" spans="1:10" ht="26.1" customHeight="1" x14ac:dyDescent="0.2">
      <c r="A1553" s="38" t="s">
        <v>2735</v>
      </c>
      <c r="B1553" s="39" t="s">
        <v>2736</v>
      </c>
      <c r="C1553" s="40" t="s">
        <v>22</v>
      </c>
      <c r="D1553" s="41" t="s">
        <v>3311</v>
      </c>
      <c r="E1553" s="42" t="s">
        <v>224</v>
      </c>
      <c r="F1553" s="43">
        <v>85</v>
      </c>
      <c r="G1553" s="44">
        <v>108.3</v>
      </c>
      <c r="H1553" s="44" t="str">
        <f>ROUND(G1553 * (1 + 16.8 / 100), 2) &amp;CHAR(10)&amp; "(16.8%)"</f>
        <v>126,49
(16.8%)</v>
      </c>
      <c r="I1553" s="44">
        <f>ROUND((F1553  * 1 ) * ROUND(G1553 * (1 + 16.8 / 100), 2), 2)</f>
        <v>10751.65</v>
      </c>
      <c r="J1553" s="45">
        <f t="shared" si="198"/>
        <v>1.0657225023233303E-4</v>
      </c>
    </row>
    <row r="1554" spans="1:10" ht="24" customHeight="1" x14ac:dyDescent="0.2">
      <c r="A1554" s="31" t="s">
        <v>2737</v>
      </c>
      <c r="B1554" s="32"/>
      <c r="C1554" s="32"/>
      <c r="D1554" s="33" t="s">
        <v>3312</v>
      </c>
      <c r="E1554" s="32" t="s">
        <v>2816</v>
      </c>
      <c r="F1554" s="34"/>
      <c r="G1554" s="35"/>
      <c r="H1554" s="35"/>
      <c r="I1554" s="36"/>
      <c r="J1554" s="37"/>
    </row>
    <row r="1555" spans="1:10" ht="39" customHeight="1" x14ac:dyDescent="0.2">
      <c r="A1555" s="38" t="s">
        <v>2738</v>
      </c>
      <c r="B1555" s="39" t="s">
        <v>2739</v>
      </c>
      <c r="C1555" s="40" t="s">
        <v>22</v>
      </c>
      <c r="D1555" s="41" t="s">
        <v>3313</v>
      </c>
      <c r="E1555" s="42" t="s">
        <v>52</v>
      </c>
      <c r="F1555" s="43">
        <v>52</v>
      </c>
      <c r="G1555" s="44">
        <v>2990</v>
      </c>
      <c r="H1555" s="44" t="str">
        <f>ROUND(G1555 * (1 + 16.8 / 100), 2) &amp;CHAR(10)&amp; "(16.8%)"</f>
        <v>3492,32
(16.8%)</v>
      </c>
      <c r="I1555" s="44">
        <f>ROUND((F1555  * 1 ) * ROUND(G1555 * (1 + 16.8 / 100), 2), 2)</f>
        <v>181600.64000000001</v>
      </c>
      <c r="J1555" s="45">
        <f t="shared" si="198"/>
        <v>1.8000575584614295E-3</v>
      </c>
    </row>
    <row r="1556" spans="1:10" ht="39" customHeight="1" x14ac:dyDescent="0.2">
      <c r="A1556" s="38" t="s">
        <v>2740</v>
      </c>
      <c r="B1556" s="39" t="s">
        <v>2741</v>
      </c>
      <c r="C1556" s="40" t="s">
        <v>22</v>
      </c>
      <c r="D1556" s="41" t="s">
        <v>3314</v>
      </c>
      <c r="E1556" s="42" t="s">
        <v>52</v>
      </c>
      <c r="F1556" s="43">
        <v>12</v>
      </c>
      <c r="G1556" s="44">
        <v>2990</v>
      </c>
      <c r="H1556" s="44" t="str">
        <f>ROUND(G1556 * (1 + 16.8 / 100), 2) &amp;CHAR(10)&amp; "(16.8%)"</f>
        <v>3492,32
(16.8%)</v>
      </c>
      <c r="I1556" s="44">
        <f>ROUND((F1556  * 1 ) * ROUND(G1556 * (1 + 16.8 / 100), 2), 2)</f>
        <v>41907.839999999997</v>
      </c>
      <c r="J1556" s="45">
        <f t="shared" si="198"/>
        <v>4.1539789810648368E-4</v>
      </c>
    </row>
    <row r="1557" spans="1:10" ht="39" customHeight="1" x14ac:dyDescent="0.2">
      <c r="A1557" s="38" t="s">
        <v>2742</v>
      </c>
      <c r="B1557" s="39" t="s">
        <v>2743</v>
      </c>
      <c r="C1557" s="40" t="s">
        <v>22</v>
      </c>
      <c r="D1557" s="41" t="s">
        <v>3315</v>
      </c>
      <c r="E1557" s="42" t="s">
        <v>52</v>
      </c>
      <c r="F1557" s="43">
        <v>4</v>
      </c>
      <c r="G1557" s="44">
        <v>2990</v>
      </c>
      <c r="H1557" s="44" t="str">
        <f>ROUND(G1557 * (1 + 16.8 / 100), 2) &amp;CHAR(10)&amp; "(16.8%)"</f>
        <v>3492,32
(16.8%)</v>
      </c>
      <c r="I1557" s="44">
        <f>ROUND((F1557  * 1 ) * ROUND(G1557 * (1 + 16.8 / 100), 2), 2)</f>
        <v>13969.28</v>
      </c>
      <c r="J1557" s="45">
        <f t="shared" si="198"/>
        <v>1.3846596603549457E-4</v>
      </c>
    </row>
    <row r="1558" spans="1:10" ht="24" customHeight="1" x14ac:dyDescent="0.2">
      <c r="A1558" s="31" t="s">
        <v>2744</v>
      </c>
      <c r="B1558" s="32"/>
      <c r="C1558" s="32"/>
      <c r="D1558" s="33" t="s">
        <v>3316</v>
      </c>
      <c r="E1558" s="32" t="s">
        <v>2816</v>
      </c>
      <c r="F1558" s="34"/>
      <c r="G1558" s="35"/>
      <c r="H1558" s="35"/>
      <c r="I1558" s="36"/>
      <c r="J1558" s="37"/>
    </row>
    <row r="1559" spans="1:10" ht="24" customHeight="1" x14ac:dyDescent="0.2">
      <c r="A1559" s="38" t="s">
        <v>2745</v>
      </c>
      <c r="B1559" s="39" t="s">
        <v>2746</v>
      </c>
      <c r="C1559" s="40" t="s">
        <v>22</v>
      </c>
      <c r="D1559" s="41" t="s">
        <v>3317</v>
      </c>
      <c r="E1559" s="42" t="s">
        <v>52</v>
      </c>
      <c r="F1559" s="43">
        <v>10</v>
      </c>
      <c r="G1559" s="44">
        <v>165.46</v>
      </c>
      <c r="H1559" s="44" t="str">
        <f t="shared" ref="H1559:H1565" si="201">ROUND(G1559 * (1 + 16.8 / 100), 2) &amp;CHAR(10)&amp; "(16.8%)"</f>
        <v>193,26
(16.8%)</v>
      </c>
      <c r="I1559" s="44">
        <f t="shared" ref="I1559:I1565" si="202">ROUND((F1559  * 1 ) * ROUND(G1559 * (1 + 16.8 / 100), 2), 2)</f>
        <v>1932.6</v>
      </c>
      <c r="J1559" s="45">
        <f t="shared" si="198"/>
        <v>1.9156271902359807E-5</v>
      </c>
    </row>
    <row r="1560" spans="1:10" ht="24" customHeight="1" x14ac:dyDescent="0.2">
      <c r="A1560" s="38" t="s">
        <v>2747</v>
      </c>
      <c r="B1560" s="39" t="s">
        <v>2748</v>
      </c>
      <c r="C1560" s="40" t="s">
        <v>22</v>
      </c>
      <c r="D1560" s="41" t="s">
        <v>3318</v>
      </c>
      <c r="E1560" s="42" t="s">
        <v>52</v>
      </c>
      <c r="F1560" s="43">
        <v>37</v>
      </c>
      <c r="G1560" s="44">
        <v>205.79</v>
      </c>
      <c r="H1560" s="44" t="str">
        <f t="shared" si="201"/>
        <v>240,36
(16.8%)</v>
      </c>
      <c r="I1560" s="44">
        <f t="shared" si="202"/>
        <v>8893.32</v>
      </c>
      <c r="J1560" s="45">
        <f t="shared" si="198"/>
        <v>8.8152155663196992E-5</v>
      </c>
    </row>
    <row r="1561" spans="1:10" ht="24" customHeight="1" x14ac:dyDescent="0.2">
      <c r="A1561" s="38" t="s">
        <v>2749</v>
      </c>
      <c r="B1561" s="39" t="s">
        <v>2750</v>
      </c>
      <c r="C1561" s="40" t="s">
        <v>22</v>
      </c>
      <c r="D1561" s="41" t="s">
        <v>3319</v>
      </c>
      <c r="E1561" s="42" t="s">
        <v>52</v>
      </c>
      <c r="F1561" s="43">
        <v>6</v>
      </c>
      <c r="G1561" s="44">
        <v>92.17</v>
      </c>
      <c r="H1561" s="44" t="str">
        <f t="shared" si="201"/>
        <v>107,65
(16.8%)</v>
      </c>
      <c r="I1561" s="44">
        <f t="shared" si="202"/>
        <v>645.9</v>
      </c>
      <c r="J1561" s="45">
        <f t="shared" si="198"/>
        <v>6.4022746671500563E-6</v>
      </c>
    </row>
    <row r="1562" spans="1:10" ht="24" customHeight="1" x14ac:dyDescent="0.2">
      <c r="A1562" s="38" t="s">
        <v>2751</v>
      </c>
      <c r="B1562" s="39" t="s">
        <v>2752</v>
      </c>
      <c r="C1562" s="40" t="s">
        <v>22</v>
      </c>
      <c r="D1562" s="41" t="s">
        <v>3320</v>
      </c>
      <c r="E1562" s="42" t="s">
        <v>52</v>
      </c>
      <c r="F1562" s="43">
        <v>4</v>
      </c>
      <c r="G1562" s="44">
        <v>92.17</v>
      </c>
      <c r="H1562" s="44" t="str">
        <f t="shared" si="201"/>
        <v>107,65
(16.8%)</v>
      </c>
      <c r="I1562" s="44">
        <f t="shared" si="202"/>
        <v>430.6</v>
      </c>
      <c r="J1562" s="45">
        <f t="shared" si="198"/>
        <v>4.2681831114333712E-6</v>
      </c>
    </row>
    <row r="1563" spans="1:10" ht="24" customHeight="1" x14ac:dyDescent="0.2">
      <c r="A1563" s="38" t="s">
        <v>2753</v>
      </c>
      <c r="B1563" s="39" t="s">
        <v>2754</v>
      </c>
      <c r="C1563" s="40" t="s">
        <v>22</v>
      </c>
      <c r="D1563" s="41" t="s">
        <v>3321</v>
      </c>
      <c r="E1563" s="42" t="s">
        <v>52</v>
      </c>
      <c r="F1563" s="43">
        <v>7</v>
      </c>
      <c r="G1563" s="44">
        <v>125.43</v>
      </c>
      <c r="H1563" s="44" t="str">
        <f t="shared" si="201"/>
        <v>146,5
(16.8%)</v>
      </c>
      <c r="I1563" s="44">
        <f t="shared" si="202"/>
        <v>1025.5</v>
      </c>
      <c r="J1563" s="45">
        <f t="shared" si="198"/>
        <v>1.01649367876798E-5</v>
      </c>
    </row>
    <row r="1564" spans="1:10" ht="24" customHeight="1" x14ac:dyDescent="0.2">
      <c r="A1564" s="38" t="s">
        <v>2755</v>
      </c>
      <c r="B1564" s="39" t="s">
        <v>2756</v>
      </c>
      <c r="C1564" s="40" t="s">
        <v>22</v>
      </c>
      <c r="D1564" s="41" t="s">
        <v>3322</v>
      </c>
      <c r="E1564" s="42" t="s">
        <v>52</v>
      </c>
      <c r="F1564" s="43">
        <v>4</v>
      </c>
      <c r="G1564" s="44">
        <v>7.34</v>
      </c>
      <c r="H1564" s="44" t="str">
        <f t="shared" si="201"/>
        <v>8,57
(16.8%)</v>
      </c>
      <c r="I1564" s="44">
        <f t="shared" si="202"/>
        <v>34.28</v>
      </c>
      <c r="J1564" s="45">
        <f t="shared" si="198"/>
        <v>3.3978940329757539E-7</v>
      </c>
    </row>
    <row r="1565" spans="1:10" ht="24" customHeight="1" x14ac:dyDescent="0.2">
      <c r="A1565" s="38" t="s">
        <v>2757</v>
      </c>
      <c r="B1565" s="39" t="s">
        <v>2758</v>
      </c>
      <c r="C1565" s="40" t="s">
        <v>22</v>
      </c>
      <c r="D1565" s="41" t="s">
        <v>3323</v>
      </c>
      <c r="E1565" s="42" t="s">
        <v>52</v>
      </c>
      <c r="F1565" s="43">
        <v>6</v>
      </c>
      <c r="G1565" s="44">
        <v>252.24</v>
      </c>
      <c r="H1565" s="44" t="str">
        <f t="shared" si="201"/>
        <v>294,62
(16.8%)</v>
      </c>
      <c r="I1565" s="44">
        <f t="shared" si="202"/>
        <v>1767.72</v>
      </c>
      <c r="J1565" s="45">
        <f t="shared" si="198"/>
        <v>1.7521952275297256E-5</v>
      </c>
    </row>
    <row r="1566" spans="1:10" ht="24" customHeight="1" x14ac:dyDescent="0.2">
      <c r="A1566" s="31" t="s">
        <v>2759</v>
      </c>
      <c r="B1566" s="32"/>
      <c r="C1566" s="32"/>
      <c r="D1566" s="33" t="s">
        <v>3324</v>
      </c>
      <c r="E1566" s="32" t="s">
        <v>2816</v>
      </c>
      <c r="F1566" s="34"/>
      <c r="G1566" s="35"/>
      <c r="H1566" s="35"/>
      <c r="I1566" s="36"/>
      <c r="J1566" s="37"/>
    </row>
    <row r="1567" spans="1:10" ht="24" customHeight="1" x14ac:dyDescent="0.2">
      <c r="A1567" s="38" t="s">
        <v>2760</v>
      </c>
      <c r="B1567" s="39" t="s">
        <v>2761</v>
      </c>
      <c r="C1567" s="40" t="s">
        <v>22</v>
      </c>
      <c r="D1567" s="41" t="s">
        <v>3325</v>
      </c>
      <c r="E1567" s="42" t="s">
        <v>52</v>
      </c>
      <c r="F1567" s="43">
        <v>2</v>
      </c>
      <c r="G1567" s="44">
        <v>202.14</v>
      </c>
      <c r="H1567" s="44" t="str">
        <f t="shared" ref="H1567:H1576" si="203">ROUND(G1567 * (1 + 16.8 / 100), 2) &amp;CHAR(10)&amp; "(16.8%)"</f>
        <v>236,1
(16.8%)</v>
      </c>
      <c r="I1567" s="44">
        <f t="shared" ref="I1567:I1576" si="204">ROUND((F1567  * 1 ) * ROUND(G1567 * (1 + 16.8 / 100), 2), 2)</f>
        <v>472.2</v>
      </c>
      <c r="J1567" s="45">
        <f t="shared" si="198"/>
        <v>4.6805296451900549E-6</v>
      </c>
    </row>
    <row r="1568" spans="1:10" ht="24" customHeight="1" x14ac:dyDescent="0.2">
      <c r="A1568" s="38" t="s">
        <v>2762</v>
      </c>
      <c r="B1568" s="39" t="s">
        <v>2763</v>
      </c>
      <c r="C1568" s="40" t="s">
        <v>22</v>
      </c>
      <c r="D1568" s="41" t="s">
        <v>3326</v>
      </c>
      <c r="E1568" s="42" t="s">
        <v>52</v>
      </c>
      <c r="F1568" s="43">
        <v>27</v>
      </c>
      <c r="G1568" s="44">
        <v>245.37</v>
      </c>
      <c r="H1568" s="44" t="str">
        <f t="shared" si="203"/>
        <v>286,59
(16.8%)</v>
      </c>
      <c r="I1568" s="44">
        <f t="shared" si="204"/>
        <v>7737.93</v>
      </c>
      <c r="J1568" s="45">
        <f t="shared" si="198"/>
        <v>7.6699726296919707E-5</v>
      </c>
    </row>
    <row r="1569" spans="1:10" ht="24" customHeight="1" x14ac:dyDescent="0.2">
      <c r="A1569" s="38" t="s">
        <v>2764</v>
      </c>
      <c r="B1569" s="39" t="s">
        <v>2765</v>
      </c>
      <c r="C1569" s="40" t="s">
        <v>22</v>
      </c>
      <c r="D1569" s="41" t="s">
        <v>3327</v>
      </c>
      <c r="E1569" s="42" t="s">
        <v>52</v>
      </c>
      <c r="F1569" s="43">
        <v>38</v>
      </c>
      <c r="G1569" s="44">
        <v>92.17</v>
      </c>
      <c r="H1569" s="44" t="str">
        <f t="shared" si="203"/>
        <v>107,65
(16.8%)</v>
      </c>
      <c r="I1569" s="44">
        <f t="shared" si="204"/>
        <v>4090.7</v>
      </c>
      <c r="J1569" s="45">
        <f t="shared" si="198"/>
        <v>4.0547739558617021E-5</v>
      </c>
    </row>
    <row r="1570" spans="1:10" ht="24" customHeight="1" x14ac:dyDescent="0.2">
      <c r="A1570" s="38" t="s">
        <v>2766</v>
      </c>
      <c r="B1570" s="39" t="s">
        <v>2767</v>
      </c>
      <c r="C1570" s="40" t="s">
        <v>22</v>
      </c>
      <c r="D1570" s="41" t="s">
        <v>3328</v>
      </c>
      <c r="E1570" s="42" t="s">
        <v>52</v>
      </c>
      <c r="F1570" s="43">
        <v>6</v>
      </c>
      <c r="G1570" s="44">
        <v>92.17</v>
      </c>
      <c r="H1570" s="44" t="str">
        <f t="shared" si="203"/>
        <v>107,65
(16.8%)</v>
      </c>
      <c r="I1570" s="44">
        <f t="shared" si="204"/>
        <v>645.9</v>
      </c>
      <c r="J1570" s="45">
        <f t="shared" si="198"/>
        <v>6.4022746671500563E-6</v>
      </c>
    </row>
    <row r="1571" spans="1:10" ht="24" customHeight="1" x14ac:dyDescent="0.2">
      <c r="A1571" s="38" t="s">
        <v>2768</v>
      </c>
      <c r="B1571" s="39" t="s">
        <v>2769</v>
      </c>
      <c r="C1571" s="40" t="s">
        <v>22</v>
      </c>
      <c r="D1571" s="41" t="s">
        <v>3329</v>
      </c>
      <c r="E1571" s="42" t="s">
        <v>52</v>
      </c>
      <c r="F1571" s="43">
        <v>9</v>
      </c>
      <c r="G1571" s="44">
        <v>125.43</v>
      </c>
      <c r="H1571" s="44" t="str">
        <f t="shared" si="203"/>
        <v>146,5
(16.8%)</v>
      </c>
      <c r="I1571" s="44">
        <f t="shared" si="204"/>
        <v>1318.5</v>
      </c>
      <c r="J1571" s="45">
        <f t="shared" si="198"/>
        <v>1.3069204441302601E-5</v>
      </c>
    </row>
    <row r="1572" spans="1:10" ht="24" customHeight="1" x14ac:dyDescent="0.2">
      <c r="A1572" s="38" t="s">
        <v>2770</v>
      </c>
      <c r="B1572" s="39" t="s">
        <v>2771</v>
      </c>
      <c r="C1572" s="40" t="s">
        <v>22</v>
      </c>
      <c r="D1572" s="41" t="s">
        <v>3330</v>
      </c>
      <c r="E1572" s="42" t="s">
        <v>52</v>
      </c>
      <c r="F1572" s="43">
        <v>4</v>
      </c>
      <c r="G1572" s="44">
        <v>7.34</v>
      </c>
      <c r="H1572" s="44" t="str">
        <f t="shared" si="203"/>
        <v>8,57
(16.8%)</v>
      </c>
      <c r="I1572" s="44">
        <f t="shared" si="204"/>
        <v>34.28</v>
      </c>
      <c r="J1572" s="45">
        <f t="shared" si="198"/>
        <v>3.3978940329757539E-7</v>
      </c>
    </row>
    <row r="1573" spans="1:10" ht="24" customHeight="1" x14ac:dyDescent="0.2">
      <c r="A1573" s="38" t="s">
        <v>2772</v>
      </c>
      <c r="B1573" s="39" t="s">
        <v>2773</v>
      </c>
      <c r="C1573" s="40" t="s">
        <v>22</v>
      </c>
      <c r="D1573" s="41" t="s">
        <v>3331</v>
      </c>
      <c r="E1573" s="42" t="s">
        <v>52</v>
      </c>
      <c r="F1573" s="43">
        <v>14</v>
      </c>
      <c r="G1573" s="44">
        <v>7.34</v>
      </c>
      <c r="H1573" s="44" t="str">
        <f t="shared" si="203"/>
        <v>8,57
(16.8%)</v>
      </c>
      <c r="I1573" s="44">
        <f t="shared" si="204"/>
        <v>119.98</v>
      </c>
      <c r="J1573" s="45">
        <f t="shared" si="198"/>
        <v>1.1892629115415139E-6</v>
      </c>
    </row>
    <row r="1574" spans="1:10" ht="24" customHeight="1" x14ac:dyDescent="0.2">
      <c r="A1574" s="38" t="s">
        <v>2774</v>
      </c>
      <c r="B1574" s="39" t="s">
        <v>2775</v>
      </c>
      <c r="C1574" s="40" t="s">
        <v>22</v>
      </c>
      <c r="D1574" s="41" t="s">
        <v>3332</v>
      </c>
      <c r="E1574" s="42" t="s">
        <v>52</v>
      </c>
      <c r="F1574" s="43">
        <v>12</v>
      </c>
      <c r="G1574" s="44">
        <v>230.23</v>
      </c>
      <c r="H1574" s="44" t="str">
        <f t="shared" si="203"/>
        <v>268,91
(16.8%)</v>
      </c>
      <c r="I1574" s="44">
        <f t="shared" si="204"/>
        <v>3226.92</v>
      </c>
      <c r="J1574" s="45">
        <f t="shared" si="198"/>
        <v>3.1985799920916336E-5</v>
      </c>
    </row>
    <row r="1575" spans="1:10" ht="24" customHeight="1" x14ac:dyDescent="0.2">
      <c r="A1575" s="38" t="s">
        <v>2776</v>
      </c>
      <c r="B1575" s="39" t="s">
        <v>2777</v>
      </c>
      <c r="C1575" s="40" t="s">
        <v>22</v>
      </c>
      <c r="D1575" s="41" t="s">
        <v>3333</v>
      </c>
      <c r="E1575" s="42" t="s">
        <v>52</v>
      </c>
      <c r="F1575" s="43">
        <v>44</v>
      </c>
      <c r="G1575" s="44">
        <v>230.23</v>
      </c>
      <c r="H1575" s="44" t="str">
        <f t="shared" si="203"/>
        <v>268,91
(16.8%)</v>
      </c>
      <c r="I1575" s="44">
        <f t="shared" si="204"/>
        <v>11832.04</v>
      </c>
      <c r="J1575" s="45">
        <f t="shared" si="198"/>
        <v>1.1728126637669324E-4</v>
      </c>
    </row>
    <row r="1576" spans="1:10" ht="26.1" customHeight="1" x14ac:dyDescent="0.2">
      <c r="A1576" s="38" t="s">
        <v>2778</v>
      </c>
      <c r="B1576" s="39" t="s">
        <v>2779</v>
      </c>
      <c r="C1576" s="40" t="s">
        <v>22</v>
      </c>
      <c r="D1576" s="41" t="s">
        <v>3334</v>
      </c>
      <c r="E1576" s="42" t="s">
        <v>52</v>
      </c>
      <c r="F1576" s="43">
        <v>7</v>
      </c>
      <c r="G1576" s="44">
        <v>252.24</v>
      </c>
      <c r="H1576" s="44" t="str">
        <f t="shared" si="203"/>
        <v>294,62
(16.8%)</v>
      </c>
      <c r="I1576" s="44">
        <f t="shared" si="204"/>
        <v>2062.34</v>
      </c>
      <c r="J1576" s="45">
        <f t="shared" si="198"/>
        <v>2.0442277654513468E-5</v>
      </c>
    </row>
    <row r="1577" spans="1:10" ht="24" customHeight="1" x14ac:dyDescent="0.2">
      <c r="A1577" s="24" t="s">
        <v>2780</v>
      </c>
      <c r="B1577" s="25"/>
      <c r="C1577" s="25"/>
      <c r="D1577" s="26" t="s">
        <v>2781</v>
      </c>
      <c r="E1577" s="25" t="s">
        <v>2816</v>
      </c>
      <c r="F1577" s="27"/>
      <c r="G1577" s="28"/>
      <c r="H1577" s="28"/>
      <c r="I1577" s="29">
        <f>SUM(I1578:I1589)</f>
        <v>2863363.7199999997</v>
      </c>
      <c r="J1577" s="30">
        <f t="shared" si="198"/>
        <v>2.8382165981409732E-2</v>
      </c>
    </row>
    <row r="1578" spans="1:10" ht="24" customHeight="1" x14ac:dyDescent="0.2">
      <c r="A1578" s="16" t="s">
        <v>2782</v>
      </c>
      <c r="B1578" s="17" t="s">
        <v>2783</v>
      </c>
      <c r="C1578" s="18" t="s">
        <v>22</v>
      </c>
      <c r="D1578" s="19" t="s">
        <v>2784</v>
      </c>
      <c r="E1578" s="20" t="s">
        <v>2818</v>
      </c>
      <c r="F1578" s="21">
        <v>177.14</v>
      </c>
      <c r="G1578" s="22">
        <v>1541.51</v>
      </c>
      <c r="H1578" s="22">
        <f>ROUND(G1578 * (1 + 31.29 / 100), 2)</f>
        <v>2023.85</v>
      </c>
      <c r="I1578" s="22">
        <f>ROUND(F1578 * H1578, 2)</f>
        <v>358504.79</v>
      </c>
      <c r="J1578" s="23">
        <f t="shared" si="198"/>
        <v>3.553562680088173E-3</v>
      </c>
    </row>
    <row r="1579" spans="1:10" ht="24" customHeight="1" x14ac:dyDescent="0.2">
      <c r="A1579" s="16" t="s">
        <v>2785</v>
      </c>
      <c r="B1579" s="17" t="s">
        <v>2786</v>
      </c>
      <c r="C1579" s="18" t="s">
        <v>95</v>
      </c>
      <c r="D1579" s="19" t="s">
        <v>2787</v>
      </c>
      <c r="E1579" s="20" t="s">
        <v>224</v>
      </c>
      <c r="F1579" s="21">
        <v>89.9</v>
      </c>
      <c r="G1579" s="22">
        <v>1296.04</v>
      </c>
      <c r="H1579" s="22">
        <f>ROUND(G1579 * (1 + 31.29 / 100), 2)</f>
        <v>1701.57</v>
      </c>
      <c r="I1579" s="22">
        <f>ROUND(F1579 * H1579, 2)</f>
        <v>152971.14000000001</v>
      </c>
      <c r="J1579" s="23">
        <f t="shared" si="198"/>
        <v>1.5162769073030883E-3</v>
      </c>
    </row>
    <row r="1580" spans="1:10" ht="24" customHeight="1" x14ac:dyDescent="0.2">
      <c r="A1580" s="16" t="s">
        <v>2788</v>
      </c>
      <c r="B1580" s="17" t="s">
        <v>2789</v>
      </c>
      <c r="C1580" s="18" t="s">
        <v>27</v>
      </c>
      <c r="D1580" s="19" t="s">
        <v>3335</v>
      </c>
      <c r="E1580" s="20" t="s">
        <v>224</v>
      </c>
      <c r="F1580" s="21">
        <v>239.7</v>
      </c>
      <c r="G1580" s="22">
        <v>300.14</v>
      </c>
      <c r="H1580" s="22">
        <f>ROUND(G1580 * (1 + 31.29 / 100), 2)</f>
        <v>394.05</v>
      </c>
      <c r="I1580" s="22">
        <f>ROUND(F1580 * H1580, 2)</f>
        <v>94453.79</v>
      </c>
      <c r="J1580" s="23">
        <f t="shared" si="198"/>
        <v>9.3624261794908079E-4</v>
      </c>
    </row>
    <row r="1581" spans="1:10" ht="39" customHeight="1" x14ac:dyDescent="0.2">
      <c r="A1581" s="16" t="s">
        <v>2790</v>
      </c>
      <c r="B1581" s="17" t="s">
        <v>2791</v>
      </c>
      <c r="C1581" s="18" t="s">
        <v>266</v>
      </c>
      <c r="D1581" s="19" t="s">
        <v>3336</v>
      </c>
      <c r="E1581" s="20" t="s">
        <v>2792</v>
      </c>
      <c r="F1581" s="21">
        <v>6</v>
      </c>
      <c r="G1581" s="22">
        <v>146814.01999999999</v>
      </c>
      <c r="H1581" s="22" t="str">
        <f>ROUND(G1581 * (1 + 16.8 / 100), 2) &amp;CHAR(10)&amp; "(16.8%)"</f>
        <v>171478,78
(16.8%)</v>
      </c>
      <c r="I1581" s="22">
        <f>ROUND((F1581  * 1 ) * ROUND(G1581 * (1 + 16.8 / 100), 2), 2)</f>
        <v>1028872.68</v>
      </c>
      <c r="J1581" s="23">
        <f t="shared" si="198"/>
        <v>1.0198367386417072E-2</v>
      </c>
    </row>
    <row r="1582" spans="1:10" ht="39" customHeight="1" x14ac:dyDescent="0.2">
      <c r="A1582" s="16" t="s">
        <v>2793</v>
      </c>
      <c r="B1582" s="17" t="s">
        <v>2794</v>
      </c>
      <c r="C1582" s="18" t="s">
        <v>27</v>
      </c>
      <c r="D1582" s="19" t="s">
        <v>3337</v>
      </c>
      <c r="E1582" s="20" t="s">
        <v>43</v>
      </c>
      <c r="F1582" s="21">
        <v>7</v>
      </c>
      <c r="G1582" s="22">
        <v>1789.46</v>
      </c>
      <c r="H1582" s="22">
        <f>ROUND(G1582 * (1 + 31.29 / 100), 2)</f>
        <v>2349.38</v>
      </c>
      <c r="I1582" s="22">
        <f>ROUND(F1582 * H1582, 2)</f>
        <v>16445.66</v>
      </c>
      <c r="J1582" s="23">
        <f t="shared" si="198"/>
        <v>1.6301228116204211E-4</v>
      </c>
    </row>
    <row r="1583" spans="1:10" ht="24" customHeight="1" x14ac:dyDescent="0.2">
      <c r="A1583" s="38" t="s">
        <v>2795</v>
      </c>
      <c r="B1583" s="39" t="s">
        <v>2796</v>
      </c>
      <c r="C1583" s="40" t="s">
        <v>22</v>
      </c>
      <c r="D1583" s="41" t="s">
        <v>3338</v>
      </c>
      <c r="E1583" s="42" t="s">
        <v>52</v>
      </c>
      <c r="F1583" s="43">
        <v>343</v>
      </c>
      <c r="G1583" s="44">
        <v>2242.8000000000002</v>
      </c>
      <c r="H1583" s="44" t="str">
        <f>ROUND(G1583 * (1 + 16.8 / 100), 2) &amp;CHAR(10)&amp; "(16.8%)"</f>
        <v>2619,59
(16.8%)</v>
      </c>
      <c r="I1583" s="44">
        <f>ROUND((F1583  * 1 ) * ROUND(G1583 * (1 + 16.8 / 100), 2), 2)</f>
        <v>898519.37</v>
      </c>
      <c r="J1583" s="45">
        <f t="shared" si="198"/>
        <v>8.9062823974216266E-3</v>
      </c>
    </row>
    <row r="1584" spans="1:10" ht="24" customHeight="1" x14ac:dyDescent="0.2">
      <c r="A1584" s="38" t="s">
        <v>2797</v>
      </c>
      <c r="B1584" s="39" t="s">
        <v>2798</v>
      </c>
      <c r="C1584" s="40" t="s">
        <v>22</v>
      </c>
      <c r="D1584" s="41" t="s">
        <v>3339</v>
      </c>
      <c r="E1584" s="42" t="s">
        <v>52</v>
      </c>
      <c r="F1584" s="43">
        <v>6</v>
      </c>
      <c r="G1584" s="44">
        <v>3139.92</v>
      </c>
      <c r="H1584" s="44" t="str">
        <f>ROUND(G1584 * (1 + 16.8 / 100), 2) &amp;CHAR(10)&amp; "(16.8%)"</f>
        <v>3667,43
(16.8%)</v>
      </c>
      <c r="I1584" s="44">
        <f>ROUND((F1584  * 1 ) * ROUND(G1584 * (1 + 16.8 / 100), 2), 2)</f>
        <v>22004.58</v>
      </c>
      <c r="J1584" s="45">
        <f t="shared" si="198"/>
        <v>2.1811327619643414E-4</v>
      </c>
    </row>
    <row r="1585" spans="1:12" ht="24" customHeight="1" x14ac:dyDescent="0.2">
      <c r="A1585" s="38" t="s">
        <v>2799</v>
      </c>
      <c r="B1585" s="39" t="s">
        <v>2800</v>
      </c>
      <c r="C1585" s="40" t="s">
        <v>22</v>
      </c>
      <c r="D1585" s="41" t="s">
        <v>3340</v>
      </c>
      <c r="E1585" s="42" t="s">
        <v>52</v>
      </c>
      <c r="F1585" s="43">
        <v>6</v>
      </c>
      <c r="G1585" s="44">
        <v>3812.76</v>
      </c>
      <c r="H1585" s="44" t="str">
        <f>ROUND(G1585 * (1 + 16.8 / 100), 2) &amp;CHAR(10)&amp; "(16.8%)"</f>
        <v>4453,3
(16.8%)</v>
      </c>
      <c r="I1585" s="44">
        <f>ROUND((F1585  * 1 ) * ROUND(G1585 * (1 + 16.8 / 100), 2), 2)</f>
        <v>26719.8</v>
      </c>
      <c r="J1585" s="45">
        <f t="shared" si="198"/>
        <v>2.6485136809307336E-4</v>
      </c>
    </row>
    <row r="1586" spans="1:12" ht="39" customHeight="1" x14ac:dyDescent="0.2">
      <c r="A1586" s="16" t="s">
        <v>2801</v>
      </c>
      <c r="B1586" s="17" t="s">
        <v>2802</v>
      </c>
      <c r="C1586" s="18" t="s">
        <v>27</v>
      </c>
      <c r="D1586" s="19" t="s">
        <v>3341</v>
      </c>
      <c r="E1586" s="20" t="s">
        <v>2818</v>
      </c>
      <c r="F1586" s="21">
        <v>336.86</v>
      </c>
      <c r="G1586" s="22">
        <v>11.81</v>
      </c>
      <c r="H1586" s="22">
        <f>ROUND(G1586 * (1 + 31.29 / 100), 2)</f>
        <v>15.51</v>
      </c>
      <c r="I1586" s="22">
        <f>ROUND(F1586 * H1586, 2)</f>
        <v>5224.7</v>
      </c>
      <c r="J1586" s="23">
        <f t="shared" si="198"/>
        <v>5.1788147474003562E-5</v>
      </c>
    </row>
    <row r="1587" spans="1:12" ht="26.1" customHeight="1" x14ac:dyDescent="0.2">
      <c r="A1587" s="16" t="s">
        <v>2803</v>
      </c>
      <c r="B1587" s="17" t="s">
        <v>2804</v>
      </c>
      <c r="C1587" s="18" t="s">
        <v>27</v>
      </c>
      <c r="D1587" s="19" t="s">
        <v>3342</v>
      </c>
      <c r="E1587" s="20" t="s">
        <v>2818</v>
      </c>
      <c r="F1587" s="21">
        <v>336.86</v>
      </c>
      <c r="G1587" s="22">
        <v>101.16</v>
      </c>
      <c r="H1587" s="22">
        <f>ROUND(G1587 * (1 + 31.29 / 100), 2)</f>
        <v>132.81</v>
      </c>
      <c r="I1587" s="22">
        <f>ROUND(F1587 * H1587, 2)</f>
        <v>44738.38</v>
      </c>
      <c r="J1587" s="23">
        <f t="shared" si="198"/>
        <v>4.4345470958868672E-4</v>
      </c>
    </row>
    <row r="1588" spans="1:12" ht="26.1" customHeight="1" x14ac:dyDescent="0.2">
      <c r="A1588" s="16" t="s">
        <v>2805</v>
      </c>
      <c r="B1588" s="17" t="s">
        <v>2806</v>
      </c>
      <c r="C1588" s="18" t="s">
        <v>27</v>
      </c>
      <c r="D1588" s="19" t="s">
        <v>3343</v>
      </c>
      <c r="E1588" s="20" t="s">
        <v>2818</v>
      </c>
      <c r="F1588" s="21">
        <v>336.86</v>
      </c>
      <c r="G1588" s="22">
        <v>336.66</v>
      </c>
      <c r="H1588" s="22">
        <f>ROUND(G1588 * (1 + 31.29 / 100), 2)</f>
        <v>442</v>
      </c>
      <c r="I1588" s="22">
        <f>ROUND(F1588 * H1588, 2)</f>
        <v>148892.12</v>
      </c>
      <c r="J1588" s="23">
        <f t="shared" si="198"/>
        <v>1.4758449419635645E-3</v>
      </c>
    </row>
    <row r="1589" spans="1:12" ht="18" customHeight="1" thickBot="1" x14ac:dyDescent="0.25">
      <c r="A1589" s="46" t="s">
        <v>2807</v>
      </c>
      <c r="B1589" s="47" t="s">
        <v>2808</v>
      </c>
      <c r="C1589" s="48" t="s">
        <v>27</v>
      </c>
      <c r="D1589" s="49" t="s">
        <v>3344</v>
      </c>
      <c r="E1589" s="50" t="s">
        <v>2818</v>
      </c>
      <c r="F1589" s="51">
        <v>23493.49</v>
      </c>
      <c r="G1589" s="52">
        <v>2.14</v>
      </c>
      <c r="H1589" s="52">
        <f>ROUND(G1589 * (1 + 31.29 / 100), 2)</f>
        <v>2.81</v>
      </c>
      <c r="I1589" s="52">
        <f>ROUND(F1589 * H1589, 2)</f>
        <v>66016.710000000006</v>
      </c>
      <c r="J1589" s="53">
        <f t="shared" si="198"/>
        <v>6.543692677528903E-4</v>
      </c>
    </row>
    <row r="1590" spans="1:12" x14ac:dyDescent="0.2">
      <c r="A1590" s="3"/>
      <c r="B1590" s="4"/>
      <c r="C1590" s="4"/>
      <c r="D1590" s="4"/>
      <c r="E1590" s="4"/>
      <c r="F1590" s="4"/>
      <c r="G1590" s="4"/>
      <c r="H1590" s="4"/>
      <c r="I1590" s="4"/>
      <c r="J1590" s="5"/>
    </row>
    <row r="1591" spans="1:12" x14ac:dyDescent="0.2">
      <c r="A1591" s="77"/>
      <c r="B1591" s="78"/>
      <c r="C1591" s="78"/>
      <c r="D1591" s="7"/>
      <c r="E1591" s="6"/>
      <c r="F1591" s="79" t="s">
        <v>2809</v>
      </c>
      <c r="G1591" s="78"/>
      <c r="H1591" s="80">
        <f>H1593-H1592</f>
        <v>79580558.689999998</v>
      </c>
      <c r="I1591" s="78"/>
      <c r="J1591" s="81"/>
      <c r="K1591" s="1">
        <v>79580558.689999998</v>
      </c>
      <c r="L1591" s="2">
        <f>H1591-K1591</f>
        <v>0</v>
      </c>
    </row>
    <row r="1592" spans="1:12" x14ac:dyDescent="0.2">
      <c r="A1592" s="77"/>
      <c r="B1592" s="78"/>
      <c r="C1592" s="78"/>
      <c r="D1592" s="7"/>
      <c r="E1592" s="6"/>
      <c r="F1592" s="79" t="s">
        <v>2810</v>
      </c>
      <c r="G1592" s="78"/>
      <c r="H1592" s="80">
        <v>21305459.73</v>
      </c>
      <c r="I1592" s="78"/>
      <c r="J1592" s="81"/>
      <c r="K1592" s="1">
        <v>21305459.73</v>
      </c>
      <c r="L1592" s="2">
        <f t="shared" ref="L1592:L1593" si="205">H1592-K1592</f>
        <v>0</v>
      </c>
    </row>
    <row r="1593" spans="1:12" ht="15" thickBot="1" x14ac:dyDescent="0.25">
      <c r="A1593" s="69"/>
      <c r="B1593" s="70"/>
      <c r="C1593" s="70"/>
      <c r="D1593" s="9"/>
      <c r="E1593" s="8"/>
      <c r="F1593" s="71" t="s">
        <v>2811</v>
      </c>
      <c r="G1593" s="70"/>
      <c r="H1593" s="72">
        <f>I5+I7+I19+I24+I28+I37+I61+I76+I82+I908+I913+I934+I945+I953+I1256+I1365+I1378+I1445+I1577</f>
        <v>100886018.42</v>
      </c>
      <c r="I1593" s="70"/>
      <c r="J1593" s="73"/>
      <c r="K1593" s="1">
        <v>100886018.42</v>
      </c>
      <c r="L1593" s="2">
        <f t="shared" si="205"/>
        <v>0</v>
      </c>
    </row>
  </sheetData>
  <autoFilter ref="A4:J1589" xr:uid="{00000000-0001-0000-0000-000000000000}"/>
  <mergeCells count="14">
    <mergeCell ref="E1:F1"/>
    <mergeCell ref="I1:J1"/>
    <mergeCell ref="E2:F2"/>
    <mergeCell ref="I2:J2"/>
    <mergeCell ref="A1593:C1593"/>
    <mergeCell ref="F1593:G1593"/>
    <mergeCell ref="H1593:J1593"/>
    <mergeCell ref="A3:J3"/>
    <mergeCell ref="A1591:C1591"/>
    <mergeCell ref="F1591:G1591"/>
    <mergeCell ref="H1591:J1591"/>
    <mergeCell ref="A1592:C1592"/>
    <mergeCell ref="F1592:G1592"/>
    <mergeCell ref="H1592:J1592"/>
  </mergeCells>
  <printOptions horizontalCentered="1"/>
  <pageMargins left="0.51181102362204722" right="0.51181102362204722" top="1.5748031496062993" bottom="0.78740157480314965" header="0.51181102362204722" footer="0.51181102362204722"/>
  <pageSetup paperSize="9" scale="71" fitToHeight="0" pageOrder="overThenDown" orientation="landscape" r:id="rId1"/>
  <headerFooter>
    <oddHeader>&amp;C&amp;G</oddHeader>
    <oddFooter>Página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Orçamento Sintético</vt:lpstr>
      <vt:lpstr>'Orçamento Sintético'!Area_de_impressao</vt:lpstr>
      <vt:lpstr>'Orçamento Sintético'!Titulos_de_impressao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Kelly Tavares</cp:lastModifiedBy>
  <cp:revision>0</cp:revision>
  <cp:lastPrinted>2024-03-12T20:12:31Z</cp:lastPrinted>
  <dcterms:created xsi:type="dcterms:W3CDTF">2024-03-12T19:16:30Z</dcterms:created>
  <dcterms:modified xsi:type="dcterms:W3CDTF">2024-03-12T20:12:39Z</dcterms:modified>
</cp:coreProperties>
</file>