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esktop\.DEMANDAS Kelly\DEMANDAS - PREFEITURAS\MACEIÓ\ASSEMBLEIA\Desenvolvimento\ORCAMENTO - rev.00\Editáveis\"/>
    </mc:Choice>
  </mc:AlternateContent>
  <xr:revisionPtr revIDLastSave="0" documentId="13_ncr:1_{CB9EDE83-6032-4588-B3B7-EE630BD39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 Sintético" sheetId="1" r:id="rId1"/>
  </sheets>
  <definedNames>
    <definedName name="_xlnm._FilterDatabase" localSheetId="0" hidden="1">'Orçamento Sintético'!$A$4:$J$1358</definedName>
    <definedName name="_xlnm.Print_Area" localSheetId="0">'Orçamento Sintético'!$A$1:$J$1362</definedName>
    <definedName name="_xlnm.Print_Titles" localSheetId="0">'Orçamento Sintético'!$1:$4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8" i="1" l="1"/>
  <c r="I1358" i="1" s="1"/>
  <c r="J1358" i="1" s="1"/>
  <c r="H1357" i="1"/>
  <c r="I1357" i="1" s="1"/>
  <c r="J1357" i="1" s="1"/>
  <c r="H1356" i="1"/>
  <c r="I1356" i="1" s="1"/>
  <c r="J1356" i="1" s="1"/>
  <c r="I1355" i="1"/>
  <c r="J1355" i="1" s="1"/>
  <c r="H1355" i="1"/>
  <c r="H1354" i="1"/>
  <c r="I1354" i="1" s="1"/>
  <c r="J1354" i="1" s="1"/>
  <c r="H1353" i="1"/>
  <c r="I1353" i="1" s="1"/>
  <c r="J1353" i="1" s="1"/>
  <c r="H1352" i="1"/>
  <c r="I1352" i="1" s="1"/>
  <c r="J1352" i="1" s="1"/>
  <c r="I1350" i="1"/>
  <c r="J1350" i="1" s="1"/>
  <c r="H1350" i="1"/>
  <c r="I1349" i="1"/>
  <c r="J1349" i="1" s="1"/>
  <c r="H1349" i="1"/>
  <c r="I1348" i="1"/>
  <c r="J1348" i="1" s="1"/>
  <c r="H1348" i="1"/>
  <c r="I1347" i="1"/>
  <c r="J1347" i="1" s="1"/>
  <c r="H1347" i="1"/>
  <c r="I1345" i="1"/>
  <c r="J1345" i="1" s="1"/>
  <c r="H1345" i="1"/>
  <c r="H1343" i="1"/>
  <c r="I1343" i="1" s="1"/>
  <c r="J1343" i="1" s="1"/>
  <c r="H1342" i="1"/>
  <c r="I1342" i="1" s="1"/>
  <c r="J1342" i="1" s="1"/>
  <c r="H1341" i="1"/>
  <c r="I1341" i="1" s="1"/>
  <c r="J1341" i="1" s="1"/>
  <c r="H1340" i="1"/>
  <c r="I1340" i="1" s="1"/>
  <c r="J1340" i="1" s="1"/>
  <c r="H1339" i="1"/>
  <c r="I1339" i="1" s="1"/>
  <c r="J1339" i="1" s="1"/>
  <c r="H1338" i="1"/>
  <c r="I1338" i="1" s="1"/>
  <c r="J1338" i="1" s="1"/>
  <c r="H1337" i="1"/>
  <c r="I1337" i="1" s="1"/>
  <c r="J1337" i="1" s="1"/>
  <c r="H1336" i="1"/>
  <c r="I1336" i="1" s="1"/>
  <c r="J1336" i="1" s="1"/>
  <c r="H1335" i="1"/>
  <c r="I1335" i="1" s="1"/>
  <c r="J1335" i="1" s="1"/>
  <c r="H1334" i="1"/>
  <c r="I1334" i="1" s="1"/>
  <c r="J1334" i="1" s="1"/>
  <c r="H1333" i="1"/>
  <c r="I1333" i="1" s="1"/>
  <c r="J1333" i="1" s="1"/>
  <c r="H1330" i="1"/>
  <c r="I1330" i="1" s="1"/>
  <c r="J1330" i="1" s="1"/>
  <c r="H1329" i="1"/>
  <c r="I1329" i="1" s="1"/>
  <c r="J1329" i="1" s="1"/>
  <c r="H1328" i="1"/>
  <c r="I1328" i="1" s="1"/>
  <c r="J1328" i="1" s="1"/>
  <c r="H1327" i="1"/>
  <c r="I1327" i="1" s="1"/>
  <c r="J1327" i="1" s="1"/>
  <c r="H1326" i="1"/>
  <c r="I1326" i="1" s="1"/>
  <c r="J1326" i="1" s="1"/>
  <c r="H1325" i="1"/>
  <c r="I1325" i="1" s="1"/>
  <c r="J1325" i="1" s="1"/>
  <c r="H1324" i="1"/>
  <c r="I1324" i="1" s="1"/>
  <c r="J1324" i="1" s="1"/>
  <c r="H1323" i="1"/>
  <c r="I1323" i="1" s="1"/>
  <c r="J1323" i="1" s="1"/>
  <c r="H1322" i="1"/>
  <c r="I1322" i="1" s="1"/>
  <c r="J1322" i="1" s="1"/>
  <c r="H1321" i="1"/>
  <c r="I1321" i="1" s="1"/>
  <c r="J1321" i="1" s="1"/>
  <c r="H1320" i="1"/>
  <c r="I1320" i="1" s="1"/>
  <c r="J1320" i="1" s="1"/>
  <c r="H1319" i="1"/>
  <c r="I1319" i="1" s="1"/>
  <c r="J1319" i="1" s="1"/>
  <c r="H1318" i="1"/>
  <c r="I1318" i="1" s="1"/>
  <c r="J1318" i="1" s="1"/>
  <c r="H1317" i="1"/>
  <c r="I1317" i="1" s="1"/>
  <c r="J1317" i="1" s="1"/>
  <c r="H1316" i="1"/>
  <c r="I1316" i="1" s="1"/>
  <c r="J1316" i="1" s="1"/>
  <c r="H1315" i="1"/>
  <c r="I1315" i="1" s="1"/>
  <c r="J1315" i="1" s="1"/>
  <c r="H1314" i="1"/>
  <c r="I1314" i="1" s="1"/>
  <c r="J1314" i="1" s="1"/>
  <c r="H1313" i="1"/>
  <c r="I1313" i="1" s="1"/>
  <c r="J1313" i="1" s="1"/>
  <c r="H1312" i="1"/>
  <c r="I1312" i="1" s="1"/>
  <c r="J1312" i="1" s="1"/>
  <c r="H1311" i="1"/>
  <c r="I1311" i="1" s="1"/>
  <c r="J1311" i="1" s="1"/>
  <c r="H1310" i="1"/>
  <c r="I1310" i="1" s="1"/>
  <c r="J1310" i="1" s="1"/>
  <c r="H1309" i="1"/>
  <c r="I1309" i="1" s="1"/>
  <c r="J1309" i="1" s="1"/>
  <c r="H1308" i="1"/>
  <c r="I1308" i="1" s="1"/>
  <c r="J1308" i="1" s="1"/>
  <c r="H1307" i="1"/>
  <c r="I1307" i="1" s="1"/>
  <c r="J1307" i="1" s="1"/>
  <c r="H1306" i="1"/>
  <c r="I1306" i="1" s="1"/>
  <c r="J1306" i="1" s="1"/>
  <c r="H1305" i="1"/>
  <c r="I1305" i="1" s="1"/>
  <c r="J1305" i="1" s="1"/>
  <c r="H1304" i="1"/>
  <c r="I1304" i="1" s="1"/>
  <c r="J1304" i="1" s="1"/>
  <c r="H1303" i="1"/>
  <c r="I1303" i="1" s="1"/>
  <c r="J1303" i="1" s="1"/>
  <c r="H1302" i="1"/>
  <c r="I1302" i="1" s="1"/>
  <c r="J1302" i="1" s="1"/>
  <c r="H1301" i="1"/>
  <c r="I1301" i="1" s="1"/>
  <c r="J1301" i="1" s="1"/>
  <c r="H1299" i="1"/>
  <c r="I1299" i="1" s="1"/>
  <c r="J1299" i="1" s="1"/>
  <c r="H1297" i="1"/>
  <c r="I1297" i="1" s="1"/>
  <c r="J1297" i="1" s="1"/>
  <c r="H1295" i="1"/>
  <c r="I1295" i="1" s="1"/>
  <c r="J1295" i="1" s="1"/>
  <c r="H1293" i="1"/>
  <c r="I1293" i="1" s="1"/>
  <c r="J1293" i="1" s="1"/>
  <c r="H1291" i="1"/>
  <c r="I1291" i="1" s="1"/>
  <c r="J1291" i="1" s="1"/>
  <c r="H1290" i="1"/>
  <c r="I1290" i="1" s="1"/>
  <c r="J1290" i="1" s="1"/>
  <c r="H1289" i="1"/>
  <c r="I1289" i="1" s="1"/>
  <c r="J1289" i="1" s="1"/>
  <c r="H1288" i="1"/>
  <c r="I1288" i="1" s="1"/>
  <c r="J1288" i="1" s="1"/>
  <c r="H1286" i="1"/>
  <c r="I1286" i="1" s="1"/>
  <c r="J1286" i="1" s="1"/>
  <c r="H1285" i="1"/>
  <c r="I1285" i="1" s="1"/>
  <c r="J1285" i="1" s="1"/>
  <c r="H1284" i="1"/>
  <c r="I1284" i="1" s="1"/>
  <c r="J1284" i="1" s="1"/>
  <c r="H1283" i="1"/>
  <c r="I1283" i="1" s="1"/>
  <c r="J1283" i="1" s="1"/>
  <c r="H1282" i="1"/>
  <c r="I1282" i="1" s="1"/>
  <c r="J1282" i="1" s="1"/>
  <c r="H1281" i="1"/>
  <c r="I1281" i="1" s="1"/>
  <c r="J1281" i="1" s="1"/>
  <c r="H1280" i="1"/>
  <c r="I1280" i="1" s="1"/>
  <c r="J1280" i="1" s="1"/>
  <c r="H1279" i="1"/>
  <c r="I1279" i="1" s="1"/>
  <c r="J1279" i="1" s="1"/>
  <c r="H1278" i="1"/>
  <c r="I1278" i="1" s="1"/>
  <c r="J1278" i="1" s="1"/>
  <c r="H1277" i="1"/>
  <c r="I1277" i="1" s="1"/>
  <c r="J1277" i="1" s="1"/>
  <c r="H1276" i="1"/>
  <c r="I1276" i="1" s="1"/>
  <c r="J1276" i="1" s="1"/>
  <c r="H1275" i="1"/>
  <c r="I1275" i="1" s="1"/>
  <c r="J1275" i="1" s="1"/>
  <c r="H1274" i="1"/>
  <c r="I1274" i="1" s="1"/>
  <c r="J1274" i="1" s="1"/>
  <c r="H1273" i="1"/>
  <c r="I1273" i="1" s="1"/>
  <c r="J1273" i="1" s="1"/>
  <c r="H1272" i="1"/>
  <c r="I1272" i="1" s="1"/>
  <c r="J1272" i="1" s="1"/>
  <c r="H1271" i="1"/>
  <c r="I1271" i="1" s="1"/>
  <c r="J1271" i="1" s="1"/>
  <c r="H1270" i="1"/>
  <c r="I1270" i="1" s="1"/>
  <c r="J1270" i="1" s="1"/>
  <c r="H1269" i="1"/>
  <c r="I1269" i="1" s="1"/>
  <c r="J1269" i="1" s="1"/>
  <c r="H1268" i="1"/>
  <c r="I1268" i="1" s="1"/>
  <c r="J1268" i="1" s="1"/>
  <c r="H1267" i="1"/>
  <c r="I1267" i="1" s="1"/>
  <c r="J1267" i="1" s="1"/>
  <c r="H1266" i="1"/>
  <c r="I1266" i="1" s="1"/>
  <c r="J1266" i="1" s="1"/>
  <c r="H1265" i="1"/>
  <c r="I1265" i="1" s="1"/>
  <c r="J1265" i="1" s="1"/>
  <c r="H1264" i="1"/>
  <c r="I1264" i="1" s="1"/>
  <c r="J1264" i="1" s="1"/>
  <c r="H1263" i="1"/>
  <c r="I1263" i="1" s="1"/>
  <c r="J1263" i="1" s="1"/>
  <c r="H1262" i="1"/>
  <c r="I1262" i="1" s="1"/>
  <c r="J1262" i="1" s="1"/>
  <c r="H1261" i="1"/>
  <c r="I1261" i="1" s="1"/>
  <c r="J1261" i="1" s="1"/>
  <c r="H1260" i="1"/>
  <c r="I1260" i="1" s="1"/>
  <c r="J1260" i="1" s="1"/>
  <c r="H1259" i="1"/>
  <c r="I1259" i="1" s="1"/>
  <c r="J1259" i="1" s="1"/>
  <c r="H1258" i="1"/>
  <c r="I1258" i="1" s="1"/>
  <c r="J1258" i="1" s="1"/>
  <c r="H1257" i="1"/>
  <c r="I1257" i="1" s="1"/>
  <c r="J1257" i="1" s="1"/>
  <c r="H1256" i="1"/>
  <c r="I1256" i="1" s="1"/>
  <c r="J1256" i="1" s="1"/>
  <c r="H1255" i="1"/>
  <c r="I1255" i="1" s="1"/>
  <c r="J1255" i="1" s="1"/>
  <c r="H1254" i="1"/>
  <c r="I1254" i="1" s="1"/>
  <c r="J1254" i="1" s="1"/>
  <c r="H1253" i="1"/>
  <c r="I1253" i="1" s="1"/>
  <c r="J1253" i="1" s="1"/>
  <c r="H1252" i="1"/>
  <c r="I1252" i="1" s="1"/>
  <c r="J1252" i="1" s="1"/>
  <c r="H1251" i="1"/>
  <c r="I1251" i="1" s="1"/>
  <c r="J1251" i="1" s="1"/>
  <c r="H1249" i="1"/>
  <c r="I1249" i="1" s="1"/>
  <c r="J1249" i="1" s="1"/>
  <c r="H1248" i="1"/>
  <c r="I1248" i="1" s="1"/>
  <c r="J1248" i="1" s="1"/>
  <c r="H1247" i="1"/>
  <c r="I1247" i="1" s="1"/>
  <c r="J1247" i="1" s="1"/>
  <c r="H1246" i="1"/>
  <c r="I1246" i="1" s="1"/>
  <c r="J1246" i="1" s="1"/>
  <c r="H1245" i="1"/>
  <c r="I1245" i="1" s="1"/>
  <c r="J1245" i="1" s="1"/>
  <c r="H1243" i="1"/>
  <c r="I1243" i="1" s="1"/>
  <c r="J1243" i="1" s="1"/>
  <c r="H1242" i="1"/>
  <c r="I1242" i="1" s="1"/>
  <c r="J1242" i="1" s="1"/>
  <c r="H1241" i="1"/>
  <c r="I1241" i="1" s="1"/>
  <c r="J1241" i="1" s="1"/>
  <c r="H1240" i="1"/>
  <c r="I1240" i="1" s="1"/>
  <c r="J1240" i="1" s="1"/>
  <c r="H1239" i="1"/>
  <c r="I1239" i="1" s="1"/>
  <c r="J1239" i="1" s="1"/>
  <c r="H1238" i="1"/>
  <c r="I1238" i="1" s="1"/>
  <c r="J1238" i="1" s="1"/>
  <c r="H1237" i="1"/>
  <c r="I1237" i="1" s="1"/>
  <c r="J1237" i="1" s="1"/>
  <c r="H1236" i="1"/>
  <c r="I1236" i="1" s="1"/>
  <c r="J1236" i="1" s="1"/>
  <c r="H1235" i="1"/>
  <c r="I1235" i="1" s="1"/>
  <c r="J1235" i="1" s="1"/>
  <c r="H1234" i="1"/>
  <c r="I1234" i="1" s="1"/>
  <c r="J1234" i="1" s="1"/>
  <c r="H1233" i="1"/>
  <c r="I1233" i="1" s="1"/>
  <c r="J1233" i="1" s="1"/>
  <c r="H1232" i="1"/>
  <c r="I1232" i="1" s="1"/>
  <c r="J1232" i="1" s="1"/>
  <c r="H1230" i="1"/>
  <c r="I1230" i="1" s="1"/>
  <c r="J1230" i="1" s="1"/>
  <c r="H1229" i="1"/>
  <c r="I1229" i="1" s="1"/>
  <c r="J1229" i="1" s="1"/>
  <c r="H1228" i="1"/>
  <c r="I1228" i="1" s="1"/>
  <c r="J1228" i="1" s="1"/>
  <c r="H1227" i="1"/>
  <c r="I1227" i="1" s="1"/>
  <c r="J1227" i="1" s="1"/>
  <c r="H1226" i="1"/>
  <c r="I1226" i="1" s="1"/>
  <c r="J1226" i="1" s="1"/>
  <c r="H1225" i="1"/>
  <c r="I1225" i="1" s="1"/>
  <c r="J1225" i="1" s="1"/>
  <c r="H1224" i="1"/>
  <c r="I1224" i="1" s="1"/>
  <c r="J1224" i="1" s="1"/>
  <c r="H1223" i="1"/>
  <c r="I1223" i="1" s="1"/>
  <c r="J1223" i="1" s="1"/>
  <c r="H1221" i="1"/>
  <c r="I1221" i="1" s="1"/>
  <c r="J1221" i="1" s="1"/>
  <c r="H1220" i="1"/>
  <c r="I1220" i="1" s="1"/>
  <c r="J1220" i="1" s="1"/>
  <c r="H1219" i="1"/>
  <c r="I1219" i="1" s="1"/>
  <c r="J1219" i="1" s="1"/>
  <c r="H1218" i="1"/>
  <c r="I1218" i="1" s="1"/>
  <c r="J1218" i="1" s="1"/>
  <c r="H1216" i="1"/>
  <c r="I1216" i="1" s="1"/>
  <c r="J1216" i="1" s="1"/>
  <c r="H1215" i="1"/>
  <c r="I1215" i="1" s="1"/>
  <c r="J1215" i="1" s="1"/>
  <c r="H1214" i="1"/>
  <c r="I1214" i="1" s="1"/>
  <c r="J1214" i="1" s="1"/>
  <c r="H1213" i="1"/>
  <c r="I1213" i="1" s="1"/>
  <c r="J1213" i="1" s="1"/>
  <c r="H1211" i="1"/>
  <c r="I1211" i="1" s="1"/>
  <c r="J1211" i="1" s="1"/>
  <c r="H1210" i="1"/>
  <c r="I1210" i="1" s="1"/>
  <c r="J1210" i="1" s="1"/>
  <c r="H1209" i="1"/>
  <c r="I1209" i="1" s="1"/>
  <c r="J1209" i="1" s="1"/>
  <c r="H1208" i="1"/>
  <c r="I1208" i="1" s="1"/>
  <c r="J1208" i="1" s="1"/>
  <c r="H1207" i="1"/>
  <c r="I1207" i="1" s="1"/>
  <c r="J1207" i="1" s="1"/>
  <c r="H1206" i="1"/>
  <c r="I1206" i="1" s="1"/>
  <c r="J1206" i="1" s="1"/>
  <c r="H1205" i="1"/>
  <c r="I1205" i="1" s="1"/>
  <c r="J1205" i="1" s="1"/>
  <c r="H1204" i="1"/>
  <c r="I1204" i="1" s="1"/>
  <c r="J1204" i="1" s="1"/>
  <c r="H1203" i="1"/>
  <c r="I1203" i="1" s="1"/>
  <c r="J1203" i="1" s="1"/>
  <c r="H1202" i="1"/>
  <c r="I1202" i="1" s="1"/>
  <c r="J1202" i="1" s="1"/>
  <c r="H1201" i="1"/>
  <c r="I1201" i="1" s="1"/>
  <c r="J1201" i="1" s="1"/>
  <c r="H1200" i="1"/>
  <c r="I1200" i="1" s="1"/>
  <c r="J1200" i="1" s="1"/>
  <c r="H1199" i="1"/>
  <c r="I1199" i="1" s="1"/>
  <c r="J1199" i="1" s="1"/>
  <c r="H1197" i="1"/>
  <c r="I1197" i="1" s="1"/>
  <c r="J1197" i="1" s="1"/>
  <c r="H1196" i="1"/>
  <c r="I1196" i="1" s="1"/>
  <c r="J1196" i="1" s="1"/>
  <c r="H1194" i="1"/>
  <c r="I1194" i="1" s="1"/>
  <c r="J1194" i="1" s="1"/>
  <c r="H1193" i="1"/>
  <c r="I1193" i="1" s="1"/>
  <c r="J1193" i="1" s="1"/>
  <c r="H1192" i="1"/>
  <c r="I1192" i="1" s="1"/>
  <c r="J1192" i="1" s="1"/>
  <c r="H1191" i="1"/>
  <c r="I1191" i="1" s="1"/>
  <c r="J1191" i="1" s="1"/>
  <c r="H1190" i="1"/>
  <c r="I1190" i="1" s="1"/>
  <c r="J1190" i="1" s="1"/>
  <c r="H1189" i="1"/>
  <c r="I1189" i="1" s="1"/>
  <c r="J1189" i="1" s="1"/>
  <c r="H1188" i="1"/>
  <c r="I1188" i="1" s="1"/>
  <c r="J1188" i="1" s="1"/>
  <c r="H1187" i="1"/>
  <c r="I1187" i="1" s="1"/>
  <c r="J1187" i="1" s="1"/>
  <c r="H1186" i="1"/>
  <c r="I1186" i="1" s="1"/>
  <c r="J1186" i="1" s="1"/>
  <c r="H1185" i="1"/>
  <c r="I1185" i="1" s="1"/>
  <c r="J1185" i="1" s="1"/>
  <c r="H1184" i="1"/>
  <c r="I1184" i="1" s="1"/>
  <c r="J1184" i="1" s="1"/>
  <c r="H1183" i="1"/>
  <c r="I1183" i="1" s="1"/>
  <c r="J1183" i="1" s="1"/>
  <c r="H1182" i="1"/>
  <c r="I1182" i="1" s="1"/>
  <c r="J1182" i="1" s="1"/>
  <c r="H1180" i="1"/>
  <c r="I1180" i="1" s="1"/>
  <c r="J1180" i="1" s="1"/>
  <c r="H1179" i="1"/>
  <c r="I1179" i="1" s="1"/>
  <c r="J1179" i="1" s="1"/>
  <c r="H1178" i="1"/>
  <c r="I1178" i="1" s="1"/>
  <c r="J1178" i="1" s="1"/>
  <c r="H1176" i="1"/>
  <c r="I1176" i="1" s="1"/>
  <c r="J1176" i="1" s="1"/>
  <c r="H1175" i="1"/>
  <c r="I1175" i="1" s="1"/>
  <c r="J1175" i="1" s="1"/>
  <c r="H1174" i="1"/>
  <c r="I1174" i="1" s="1"/>
  <c r="J1174" i="1" s="1"/>
  <c r="H1173" i="1"/>
  <c r="I1173" i="1" s="1"/>
  <c r="J1173" i="1" s="1"/>
  <c r="H1171" i="1"/>
  <c r="I1171" i="1" s="1"/>
  <c r="J1171" i="1" s="1"/>
  <c r="H1170" i="1"/>
  <c r="I1170" i="1" s="1"/>
  <c r="J1170" i="1" s="1"/>
  <c r="H1169" i="1"/>
  <c r="I1169" i="1" s="1"/>
  <c r="J1169" i="1" s="1"/>
  <c r="H1168" i="1"/>
  <c r="I1168" i="1" s="1"/>
  <c r="J1168" i="1" s="1"/>
  <c r="H1165" i="1"/>
  <c r="I1165" i="1" s="1"/>
  <c r="J1165" i="1" s="1"/>
  <c r="H1164" i="1"/>
  <c r="I1164" i="1" s="1"/>
  <c r="J1164" i="1" s="1"/>
  <c r="H1163" i="1"/>
  <c r="I1163" i="1" s="1"/>
  <c r="J1163" i="1" s="1"/>
  <c r="H1162" i="1"/>
  <c r="I1162" i="1" s="1"/>
  <c r="J1162" i="1" s="1"/>
  <c r="H1161" i="1"/>
  <c r="I1161" i="1" s="1"/>
  <c r="J1161" i="1" s="1"/>
  <c r="H1160" i="1"/>
  <c r="I1160" i="1" s="1"/>
  <c r="J1160" i="1" s="1"/>
  <c r="H1159" i="1"/>
  <c r="I1159" i="1" s="1"/>
  <c r="J1159" i="1" s="1"/>
  <c r="H1157" i="1"/>
  <c r="I1157" i="1" s="1"/>
  <c r="J1157" i="1" s="1"/>
  <c r="H1156" i="1"/>
  <c r="I1156" i="1" s="1"/>
  <c r="J1156" i="1" s="1"/>
  <c r="H1155" i="1"/>
  <c r="I1155" i="1" s="1"/>
  <c r="J1155" i="1" s="1"/>
  <c r="H1154" i="1"/>
  <c r="I1154" i="1" s="1"/>
  <c r="J1154" i="1" s="1"/>
  <c r="H1153" i="1"/>
  <c r="I1153" i="1" s="1"/>
  <c r="J1153" i="1" s="1"/>
  <c r="H1152" i="1"/>
  <c r="I1152" i="1" s="1"/>
  <c r="J1152" i="1" s="1"/>
  <c r="H1151" i="1"/>
  <c r="I1151" i="1" s="1"/>
  <c r="J1151" i="1" s="1"/>
  <c r="H1150" i="1"/>
  <c r="I1150" i="1" s="1"/>
  <c r="J1150" i="1" s="1"/>
  <c r="H1149" i="1"/>
  <c r="I1149" i="1" s="1"/>
  <c r="J1149" i="1" s="1"/>
  <c r="H1148" i="1"/>
  <c r="I1148" i="1" s="1"/>
  <c r="J1148" i="1" s="1"/>
  <c r="H1147" i="1"/>
  <c r="I1147" i="1" s="1"/>
  <c r="J1147" i="1" s="1"/>
  <c r="H1146" i="1"/>
  <c r="I1146" i="1" s="1"/>
  <c r="J1146" i="1" s="1"/>
  <c r="H1145" i="1"/>
  <c r="I1145" i="1" s="1"/>
  <c r="J1145" i="1" s="1"/>
  <c r="H1144" i="1"/>
  <c r="I1144" i="1" s="1"/>
  <c r="J1144" i="1" s="1"/>
  <c r="H1143" i="1"/>
  <c r="I1143" i="1" s="1"/>
  <c r="J1143" i="1" s="1"/>
  <c r="H1142" i="1"/>
  <c r="I1142" i="1" s="1"/>
  <c r="J1142" i="1" s="1"/>
  <c r="H1141" i="1"/>
  <c r="I1141" i="1" s="1"/>
  <c r="J1141" i="1" s="1"/>
  <c r="H1140" i="1"/>
  <c r="I1140" i="1" s="1"/>
  <c r="J1140" i="1" s="1"/>
  <c r="H1139" i="1"/>
  <c r="I1139" i="1" s="1"/>
  <c r="J1139" i="1" s="1"/>
  <c r="H1138" i="1"/>
  <c r="I1138" i="1" s="1"/>
  <c r="J1138" i="1" s="1"/>
  <c r="H1137" i="1"/>
  <c r="I1137" i="1" s="1"/>
  <c r="J1137" i="1" s="1"/>
  <c r="H1135" i="1"/>
  <c r="I1135" i="1" s="1"/>
  <c r="J1135" i="1" s="1"/>
  <c r="H1134" i="1"/>
  <c r="I1134" i="1" s="1"/>
  <c r="J1134" i="1" s="1"/>
  <c r="H1133" i="1"/>
  <c r="I1133" i="1" s="1"/>
  <c r="J1133" i="1" s="1"/>
  <c r="H1131" i="1"/>
  <c r="I1131" i="1" s="1"/>
  <c r="J1131" i="1" s="1"/>
  <c r="H1130" i="1"/>
  <c r="I1130" i="1" s="1"/>
  <c r="J1130" i="1" s="1"/>
  <c r="H1129" i="1"/>
  <c r="I1129" i="1" s="1"/>
  <c r="J1129" i="1" s="1"/>
  <c r="H1128" i="1"/>
  <c r="I1128" i="1" s="1"/>
  <c r="J1128" i="1" s="1"/>
  <c r="H1126" i="1"/>
  <c r="I1126" i="1" s="1"/>
  <c r="J1126" i="1" s="1"/>
  <c r="H1125" i="1"/>
  <c r="I1125" i="1" s="1"/>
  <c r="J1125" i="1" s="1"/>
  <c r="H1124" i="1"/>
  <c r="I1124" i="1" s="1"/>
  <c r="J1124" i="1" s="1"/>
  <c r="H1123" i="1"/>
  <c r="I1123" i="1" s="1"/>
  <c r="J1123" i="1" s="1"/>
  <c r="H1121" i="1"/>
  <c r="I1121" i="1" s="1"/>
  <c r="J1121" i="1" s="1"/>
  <c r="H1120" i="1"/>
  <c r="I1120" i="1" s="1"/>
  <c r="J1120" i="1" s="1"/>
  <c r="H1119" i="1"/>
  <c r="I1119" i="1" s="1"/>
  <c r="J1119" i="1" s="1"/>
  <c r="H1118" i="1"/>
  <c r="I1118" i="1" s="1"/>
  <c r="J1118" i="1" s="1"/>
  <c r="H1115" i="1"/>
  <c r="I1115" i="1" s="1"/>
  <c r="J1115" i="1" s="1"/>
  <c r="H1114" i="1"/>
  <c r="I1114" i="1" s="1"/>
  <c r="J1114" i="1" s="1"/>
  <c r="H1113" i="1"/>
  <c r="I1113" i="1" s="1"/>
  <c r="J1113" i="1" s="1"/>
  <c r="H1112" i="1"/>
  <c r="I1112" i="1" s="1"/>
  <c r="J1112" i="1" s="1"/>
  <c r="H1111" i="1"/>
  <c r="I1111" i="1" s="1"/>
  <c r="J1111" i="1" s="1"/>
  <c r="H1110" i="1"/>
  <c r="I1110" i="1" s="1"/>
  <c r="J1110" i="1" s="1"/>
  <c r="H1109" i="1"/>
  <c r="I1109" i="1" s="1"/>
  <c r="J1109" i="1" s="1"/>
  <c r="H1108" i="1"/>
  <c r="I1108" i="1" s="1"/>
  <c r="J1108" i="1" s="1"/>
  <c r="H1107" i="1"/>
  <c r="I1107" i="1" s="1"/>
  <c r="J1107" i="1" s="1"/>
  <c r="H1106" i="1"/>
  <c r="I1106" i="1" s="1"/>
  <c r="J1106" i="1" s="1"/>
  <c r="H1105" i="1"/>
  <c r="I1105" i="1" s="1"/>
  <c r="J1105" i="1" s="1"/>
  <c r="H1104" i="1"/>
  <c r="I1104" i="1" s="1"/>
  <c r="J1104" i="1" s="1"/>
  <c r="H1103" i="1"/>
  <c r="I1103" i="1" s="1"/>
  <c r="J1103" i="1" s="1"/>
  <c r="H1102" i="1"/>
  <c r="I1102" i="1" s="1"/>
  <c r="J1102" i="1" s="1"/>
  <c r="H1101" i="1"/>
  <c r="I1101" i="1" s="1"/>
  <c r="J1101" i="1" s="1"/>
  <c r="H1100" i="1"/>
  <c r="I1100" i="1" s="1"/>
  <c r="J1100" i="1" s="1"/>
  <c r="H1099" i="1"/>
  <c r="I1099" i="1" s="1"/>
  <c r="J1099" i="1" s="1"/>
  <c r="H1098" i="1"/>
  <c r="I1098" i="1" s="1"/>
  <c r="J1098" i="1" s="1"/>
  <c r="H1097" i="1"/>
  <c r="I1097" i="1" s="1"/>
  <c r="J1097" i="1" s="1"/>
  <c r="H1095" i="1"/>
  <c r="I1095" i="1" s="1"/>
  <c r="J1095" i="1" s="1"/>
  <c r="H1094" i="1"/>
  <c r="I1094" i="1" s="1"/>
  <c r="J1094" i="1" s="1"/>
  <c r="H1093" i="1"/>
  <c r="I1093" i="1" s="1"/>
  <c r="J1093" i="1" s="1"/>
  <c r="H1092" i="1"/>
  <c r="I1092" i="1" s="1"/>
  <c r="J1092" i="1" s="1"/>
  <c r="H1089" i="1"/>
  <c r="I1089" i="1" s="1"/>
  <c r="J1089" i="1" s="1"/>
  <c r="H1088" i="1"/>
  <c r="I1088" i="1" s="1"/>
  <c r="J1088" i="1" s="1"/>
  <c r="H1087" i="1"/>
  <c r="I1087" i="1" s="1"/>
  <c r="J1087" i="1" s="1"/>
  <c r="H1086" i="1"/>
  <c r="I1086" i="1" s="1"/>
  <c r="J1086" i="1" s="1"/>
  <c r="H1084" i="1"/>
  <c r="I1084" i="1" s="1"/>
  <c r="J1084" i="1" s="1"/>
  <c r="H1083" i="1"/>
  <c r="I1083" i="1" s="1"/>
  <c r="J1083" i="1" s="1"/>
  <c r="H1082" i="1"/>
  <c r="I1082" i="1" s="1"/>
  <c r="J1082" i="1" s="1"/>
  <c r="H1081" i="1"/>
  <c r="I1081" i="1" s="1"/>
  <c r="J1081" i="1" s="1"/>
  <c r="H1080" i="1"/>
  <c r="I1080" i="1" s="1"/>
  <c r="J1080" i="1" s="1"/>
  <c r="H1079" i="1"/>
  <c r="I1079" i="1" s="1"/>
  <c r="J1079" i="1" s="1"/>
  <c r="H1078" i="1"/>
  <c r="I1078" i="1" s="1"/>
  <c r="J1078" i="1" s="1"/>
  <c r="H1077" i="1"/>
  <c r="I1077" i="1" s="1"/>
  <c r="J1077" i="1" s="1"/>
  <c r="H1076" i="1"/>
  <c r="I1076" i="1" s="1"/>
  <c r="J1076" i="1" s="1"/>
  <c r="H1075" i="1"/>
  <c r="I1075" i="1" s="1"/>
  <c r="J1075" i="1" s="1"/>
  <c r="H1074" i="1"/>
  <c r="I1074" i="1" s="1"/>
  <c r="J1074" i="1" s="1"/>
  <c r="H1073" i="1"/>
  <c r="I1073" i="1" s="1"/>
  <c r="J1073" i="1" s="1"/>
  <c r="H1072" i="1"/>
  <c r="I1072" i="1" s="1"/>
  <c r="J1072" i="1" s="1"/>
  <c r="H1071" i="1"/>
  <c r="I1071" i="1" s="1"/>
  <c r="J1071" i="1" s="1"/>
  <c r="H1070" i="1"/>
  <c r="I1070" i="1" s="1"/>
  <c r="J1070" i="1" s="1"/>
  <c r="H1069" i="1"/>
  <c r="I1069" i="1" s="1"/>
  <c r="J1069" i="1" s="1"/>
  <c r="H1068" i="1"/>
  <c r="I1068" i="1" s="1"/>
  <c r="J1068" i="1" s="1"/>
  <c r="H1066" i="1"/>
  <c r="I1066" i="1" s="1"/>
  <c r="J1066" i="1" s="1"/>
  <c r="H1065" i="1"/>
  <c r="I1065" i="1" s="1"/>
  <c r="J1065" i="1" s="1"/>
  <c r="H1064" i="1"/>
  <c r="I1064" i="1" s="1"/>
  <c r="J1064" i="1" s="1"/>
  <c r="H1062" i="1"/>
  <c r="I1062" i="1" s="1"/>
  <c r="J1062" i="1" s="1"/>
  <c r="H1061" i="1"/>
  <c r="I1061" i="1" s="1"/>
  <c r="J1061" i="1" s="1"/>
  <c r="H1060" i="1"/>
  <c r="I1060" i="1" s="1"/>
  <c r="J1060" i="1" s="1"/>
  <c r="H1058" i="1"/>
  <c r="I1058" i="1" s="1"/>
  <c r="J1058" i="1" s="1"/>
  <c r="H1057" i="1"/>
  <c r="I1057" i="1" s="1"/>
  <c r="J1057" i="1" s="1"/>
  <c r="H1056" i="1"/>
  <c r="I1056" i="1" s="1"/>
  <c r="J1056" i="1" s="1"/>
  <c r="H1055" i="1"/>
  <c r="I1055" i="1" s="1"/>
  <c r="J1055" i="1" s="1"/>
  <c r="H1053" i="1"/>
  <c r="I1053" i="1" s="1"/>
  <c r="J1053" i="1" s="1"/>
  <c r="H1052" i="1"/>
  <c r="I1052" i="1" s="1"/>
  <c r="J1052" i="1" s="1"/>
  <c r="H1051" i="1"/>
  <c r="I1051" i="1" s="1"/>
  <c r="J1051" i="1" s="1"/>
  <c r="H1050" i="1"/>
  <c r="I1050" i="1" s="1"/>
  <c r="J1050" i="1" s="1"/>
  <c r="H1048" i="1"/>
  <c r="I1048" i="1" s="1"/>
  <c r="J1048" i="1" s="1"/>
  <c r="H1047" i="1"/>
  <c r="I1047" i="1" s="1"/>
  <c r="J1047" i="1" s="1"/>
  <c r="H1046" i="1"/>
  <c r="I1046" i="1" s="1"/>
  <c r="J1046" i="1" s="1"/>
  <c r="H1045" i="1"/>
  <c r="I1045" i="1" s="1"/>
  <c r="J1045" i="1" s="1"/>
  <c r="H1043" i="1"/>
  <c r="I1043" i="1" s="1"/>
  <c r="J1043" i="1" s="1"/>
  <c r="H1042" i="1"/>
  <c r="I1042" i="1" s="1"/>
  <c r="J1042" i="1" s="1"/>
  <c r="H1041" i="1"/>
  <c r="I1041" i="1" s="1"/>
  <c r="J1041" i="1" s="1"/>
  <c r="H1039" i="1"/>
  <c r="I1039" i="1" s="1"/>
  <c r="J1039" i="1" s="1"/>
  <c r="H1038" i="1"/>
  <c r="I1038" i="1" s="1"/>
  <c r="J1038" i="1" s="1"/>
  <c r="H1037" i="1"/>
  <c r="I1037" i="1" s="1"/>
  <c r="J1037" i="1" s="1"/>
  <c r="H1035" i="1"/>
  <c r="I1035" i="1" s="1"/>
  <c r="J1035" i="1" s="1"/>
  <c r="H1034" i="1"/>
  <c r="I1034" i="1" s="1"/>
  <c r="J1034" i="1" s="1"/>
  <c r="H1032" i="1"/>
  <c r="I1032" i="1" s="1"/>
  <c r="J1032" i="1" s="1"/>
  <c r="H1031" i="1"/>
  <c r="I1031" i="1" s="1"/>
  <c r="J1031" i="1" s="1"/>
  <c r="H1030" i="1"/>
  <c r="I1030" i="1" s="1"/>
  <c r="J1030" i="1" s="1"/>
  <c r="H1029" i="1"/>
  <c r="I1029" i="1" s="1"/>
  <c r="J1029" i="1" s="1"/>
  <c r="H1028" i="1"/>
  <c r="I1028" i="1" s="1"/>
  <c r="J1028" i="1" s="1"/>
  <c r="H1027" i="1"/>
  <c r="I1027" i="1" s="1"/>
  <c r="J1027" i="1" s="1"/>
  <c r="H1026" i="1"/>
  <c r="I1026" i="1" s="1"/>
  <c r="J1026" i="1" s="1"/>
  <c r="H1025" i="1"/>
  <c r="I1025" i="1" s="1"/>
  <c r="J1025" i="1" s="1"/>
  <c r="H1024" i="1"/>
  <c r="I1024" i="1" s="1"/>
  <c r="J1024" i="1" s="1"/>
  <c r="H1023" i="1"/>
  <c r="I1023" i="1" s="1"/>
  <c r="J1023" i="1" s="1"/>
  <c r="H1022" i="1"/>
  <c r="I1022" i="1" s="1"/>
  <c r="J1022" i="1" s="1"/>
  <c r="H1021" i="1"/>
  <c r="I1021" i="1" s="1"/>
  <c r="J1021" i="1" s="1"/>
  <c r="H1020" i="1"/>
  <c r="I1020" i="1" s="1"/>
  <c r="J1020" i="1" s="1"/>
  <c r="H1019" i="1"/>
  <c r="I1019" i="1" s="1"/>
  <c r="J1019" i="1" s="1"/>
  <c r="H1018" i="1"/>
  <c r="I1018" i="1" s="1"/>
  <c r="J1018" i="1" s="1"/>
  <c r="H1017" i="1"/>
  <c r="I1017" i="1" s="1"/>
  <c r="J1017" i="1" s="1"/>
  <c r="H1016" i="1"/>
  <c r="I1016" i="1" s="1"/>
  <c r="J1016" i="1" s="1"/>
  <c r="H1015" i="1"/>
  <c r="I1015" i="1" s="1"/>
  <c r="J1015" i="1" s="1"/>
  <c r="H1014" i="1"/>
  <c r="I1014" i="1" s="1"/>
  <c r="J1014" i="1" s="1"/>
  <c r="H1013" i="1"/>
  <c r="I1013" i="1" s="1"/>
  <c r="J1013" i="1" s="1"/>
  <c r="H1012" i="1"/>
  <c r="I1012" i="1" s="1"/>
  <c r="J1012" i="1" s="1"/>
  <c r="H1011" i="1"/>
  <c r="I1011" i="1" s="1"/>
  <c r="J1011" i="1" s="1"/>
  <c r="H1010" i="1"/>
  <c r="I1010" i="1" s="1"/>
  <c r="J1010" i="1" s="1"/>
  <c r="H1008" i="1"/>
  <c r="I1008" i="1" s="1"/>
  <c r="J1008" i="1" s="1"/>
  <c r="H1007" i="1"/>
  <c r="I1007" i="1" s="1"/>
  <c r="J1007" i="1" s="1"/>
  <c r="H1006" i="1"/>
  <c r="I1006" i="1" s="1"/>
  <c r="J1006" i="1" s="1"/>
  <c r="H1005" i="1"/>
  <c r="I1005" i="1" s="1"/>
  <c r="J1005" i="1" s="1"/>
  <c r="H1004" i="1"/>
  <c r="I1004" i="1" s="1"/>
  <c r="J1004" i="1" s="1"/>
  <c r="H1003" i="1"/>
  <c r="I1003" i="1" s="1"/>
  <c r="J1003" i="1" s="1"/>
  <c r="H1002" i="1"/>
  <c r="I1002" i="1" s="1"/>
  <c r="J1002" i="1" s="1"/>
  <c r="H1001" i="1"/>
  <c r="I1001" i="1" s="1"/>
  <c r="J1001" i="1" s="1"/>
  <c r="H1000" i="1"/>
  <c r="I1000" i="1" s="1"/>
  <c r="J1000" i="1" s="1"/>
  <c r="H999" i="1"/>
  <c r="I999" i="1" s="1"/>
  <c r="J999" i="1" s="1"/>
  <c r="H998" i="1"/>
  <c r="I998" i="1" s="1"/>
  <c r="J998" i="1" s="1"/>
  <c r="H997" i="1"/>
  <c r="I997" i="1" s="1"/>
  <c r="J997" i="1" s="1"/>
  <c r="H996" i="1"/>
  <c r="I996" i="1" s="1"/>
  <c r="J996" i="1" s="1"/>
  <c r="H995" i="1"/>
  <c r="I995" i="1" s="1"/>
  <c r="J995" i="1" s="1"/>
  <c r="H994" i="1"/>
  <c r="I994" i="1" s="1"/>
  <c r="J994" i="1" s="1"/>
  <c r="H993" i="1"/>
  <c r="I993" i="1" s="1"/>
  <c r="J993" i="1" s="1"/>
  <c r="H992" i="1"/>
  <c r="I992" i="1" s="1"/>
  <c r="J992" i="1" s="1"/>
  <c r="H991" i="1"/>
  <c r="I991" i="1" s="1"/>
  <c r="J991" i="1" s="1"/>
  <c r="H990" i="1"/>
  <c r="I990" i="1" s="1"/>
  <c r="J990" i="1" s="1"/>
  <c r="H989" i="1"/>
  <c r="I989" i="1" s="1"/>
  <c r="J989" i="1" s="1"/>
  <c r="H988" i="1"/>
  <c r="I988" i="1" s="1"/>
  <c r="J988" i="1" s="1"/>
  <c r="H987" i="1"/>
  <c r="I987" i="1" s="1"/>
  <c r="J987" i="1" s="1"/>
  <c r="H986" i="1"/>
  <c r="I986" i="1" s="1"/>
  <c r="J986" i="1" s="1"/>
  <c r="H985" i="1"/>
  <c r="I985" i="1" s="1"/>
  <c r="J985" i="1" s="1"/>
  <c r="H984" i="1"/>
  <c r="I984" i="1" s="1"/>
  <c r="J984" i="1" s="1"/>
  <c r="H983" i="1"/>
  <c r="I983" i="1" s="1"/>
  <c r="J983" i="1" s="1"/>
  <c r="H982" i="1"/>
  <c r="I982" i="1" s="1"/>
  <c r="J982" i="1" s="1"/>
  <c r="H981" i="1"/>
  <c r="I981" i="1" s="1"/>
  <c r="J981" i="1" s="1"/>
  <c r="H980" i="1"/>
  <c r="I980" i="1" s="1"/>
  <c r="J980" i="1" s="1"/>
  <c r="H979" i="1"/>
  <c r="I979" i="1" s="1"/>
  <c r="J979" i="1" s="1"/>
  <c r="H978" i="1"/>
  <c r="I978" i="1" s="1"/>
  <c r="J978" i="1" s="1"/>
  <c r="H977" i="1"/>
  <c r="I977" i="1" s="1"/>
  <c r="J977" i="1" s="1"/>
  <c r="H976" i="1"/>
  <c r="I976" i="1" s="1"/>
  <c r="J976" i="1" s="1"/>
  <c r="H975" i="1"/>
  <c r="I975" i="1" s="1"/>
  <c r="J975" i="1" s="1"/>
  <c r="H974" i="1"/>
  <c r="I974" i="1" s="1"/>
  <c r="J974" i="1" s="1"/>
  <c r="H973" i="1"/>
  <c r="I973" i="1" s="1"/>
  <c r="J973" i="1" s="1"/>
  <c r="H972" i="1"/>
  <c r="I972" i="1" s="1"/>
  <c r="J972" i="1" s="1"/>
  <c r="H971" i="1"/>
  <c r="I971" i="1" s="1"/>
  <c r="J971" i="1" s="1"/>
  <c r="H970" i="1"/>
  <c r="I970" i="1" s="1"/>
  <c r="J970" i="1" s="1"/>
  <c r="H969" i="1"/>
  <c r="I969" i="1" s="1"/>
  <c r="J969" i="1" s="1"/>
  <c r="H968" i="1"/>
  <c r="I968" i="1" s="1"/>
  <c r="J968" i="1" s="1"/>
  <c r="H966" i="1"/>
  <c r="I966" i="1" s="1"/>
  <c r="J966" i="1" s="1"/>
  <c r="H965" i="1"/>
  <c r="I965" i="1" s="1"/>
  <c r="J965" i="1" s="1"/>
  <c r="H964" i="1"/>
  <c r="I964" i="1" s="1"/>
  <c r="J964" i="1" s="1"/>
  <c r="H963" i="1"/>
  <c r="I963" i="1" s="1"/>
  <c r="J963" i="1" s="1"/>
  <c r="H962" i="1"/>
  <c r="I962" i="1" s="1"/>
  <c r="J962" i="1" s="1"/>
  <c r="H961" i="1"/>
  <c r="I961" i="1" s="1"/>
  <c r="J961" i="1" s="1"/>
  <c r="H960" i="1"/>
  <c r="I960" i="1" s="1"/>
  <c r="J960" i="1" s="1"/>
  <c r="H958" i="1"/>
  <c r="I958" i="1" s="1"/>
  <c r="J958" i="1" s="1"/>
  <c r="H957" i="1"/>
  <c r="I957" i="1" s="1"/>
  <c r="J957" i="1" s="1"/>
  <c r="H956" i="1"/>
  <c r="I956" i="1" s="1"/>
  <c r="J956" i="1" s="1"/>
  <c r="H955" i="1"/>
  <c r="I955" i="1" s="1"/>
  <c r="J955" i="1" s="1"/>
  <c r="H953" i="1"/>
  <c r="I953" i="1" s="1"/>
  <c r="J953" i="1" s="1"/>
  <c r="H950" i="1"/>
  <c r="I950" i="1" s="1"/>
  <c r="J950" i="1" s="1"/>
  <c r="H949" i="1"/>
  <c r="I949" i="1" s="1"/>
  <c r="J949" i="1" s="1"/>
  <c r="H948" i="1"/>
  <c r="I948" i="1" s="1"/>
  <c r="J948" i="1" s="1"/>
  <c r="H947" i="1"/>
  <c r="I947" i="1" s="1"/>
  <c r="J947" i="1" s="1"/>
  <c r="H946" i="1"/>
  <c r="I946" i="1" s="1"/>
  <c r="J946" i="1" s="1"/>
  <c r="H945" i="1"/>
  <c r="I945" i="1" s="1"/>
  <c r="J945" i="1" s="1"/>
  <c r="H944" i="1"/>
  <c r="I944" i="1" s="1"/>
  <c r="J944" i="1" s="1"/>
  <c r="H942" i="1"/>
  <c r="I942" i="1" s="1"/>
  <c r="J942" i="1" s="1"/>
  <c r="H941" i="1"/>
  <c r="I941" i="1" s="1"/>
  <c r="J941" i="1" s="1"/>
  <c r="H940" i="1"/>
  <c r="I940" i="1" s="1"/>
  <c r="J940" i="1" s="1"/>
  <c r="H938" i="1"/>
  <c r="I938" i="1" s="1"/>
  <c r="J938" i="1" s="1"/>
  <c r="H937" i="1"/>
  <c r="I937" i="1" s="1"/>
  <c r="J937" i="1" s="1"/>
  <c r="H936" i="1"/>
  <c r="I936" i="1" s="1"/>
  <c r="J936" i="1" s="1"/>
  <c r="H935" i="1"/>
  <c r="I935" i="1" s="1"/>
  <c r="J935" i="1" s="1"/>
  <c r="H934" i="1"/>
  <c r="I934" i="1" s="1"/>
  <c r="J934" i="1" s="1"/>
  <c r="H933" i="1"/>
  <c r="I933" i="1" s="1"/>
  <c r="J933" i="1" s="1"/>
  <c r="H932" i="1"/>
  <c r="I932" i="1" s="1"/>
  <c r="J932" i="1" s="1"/>
  <c r="H931" i="1"/>
  <c r="I931" i="1" s="1"/>
  <c r="J931" i="1" s="1"/>
  <c r="H930" i="1"/>
  <c r="I930" i="1" s="1"/>
  <c r="J930" i="1" s="1"/>
  <c r="H929" i="1"/>
  <c r="I929" i="1" s="1"/>
  <c r="J929" i="1" s="1"/>
  <c r="H928" i="1"/>
  <c r="I928" i="1" s="1"/>
  <c r="J928" i="1" s="1"/>
  <c r="H927" i="1"/>
  <c r="I927" i="1" s="1"/>
  <c r="J927" i="1" s="1"/>
  <c r="H926" i="1"/>
  <c r="I926" i="1" s="1"/>
  <c r="J926" i="1" s="1"/>
  <c r="H925" i="1"/>
  <c r="I925" i="1" s="1"/>
  <c r="J925" i="1" s="1"/>
  <c r="H924" i="1"/>
  <c r="I924" i="1" s="1"/>
  <c r="J924" i="1" s="1"/>
  <c r="H923" i="1"/>
  <c r="I923" i="1" s="1"/>
  <c r="J923" i="1" s="1"/>
  <c r="H922" i="1"/>
  <c r="I922" i="1" s="1"/>
  <c r="J922" i="1" s="1"/>
  <c r="H921" i="1"/>
  <c r="I921" i="1" s="1"/>
  <c r="J921" i="1" s="1"/>
  <c r="H918" i="1"/>
  <c r="I918" i="1" s="1"/>
  <c r="J918" i="1" s="1"/>
  <c r="H917" i="1"/>
  <c r="I917" i="1" s="1"/>
  <c r="J917" i="1" s="1"/>
  <c r="H916" i="1"/>
  <c r="I916" i="1" s="1"/>
  <c r="J916" i="1" s="1"/>
  <c r="H915" i="1"/>
  <c r="I915" i="1" s="1"/>
  <c r="J915" i="1" s="1"/>
  <c r="H914" i="1"/>
  <c r="I914" i="1" s="1"/>
  <c r="J914" i="1" s="1"/>
  <c r="H912" i="1"/>
  <c r="I912" i="1" s="1"/>
  <c r="J912" i="1" s="1"/>
  <c r="H911" i="1"/>
  <c r="I911" i="1" s="1"/>
  <c r="J911" i="1" s="1"/>
  <c r="H910" i="1"/>
  <c r="I910" i="1" s="1"/>
  <c r="J910" i="1" s="1"/>
  <c r="H909" i="1"/>
  <c r="I909" i="1" s="1"/>
  <c r="J909" i="1" s="1"/>
  <c r="H908" i="1"/>
  <c r="I908" i="1" s="1"/>
  <c r="J908" i="1" s="1"/>
  <c r="H907" i="1"/>
  <c r="I907" i="1" s="1"/>
  <c r="J907" i="1" s="1"/>
  <c r="H906" i="1"/>
  <c r="I906" i="1" s="1"/>
  <c r="J906" i="1" s="1"/>
  <c r="H905" i="1"/>
  <c r="I905" i="1" s="1"/>
  <c r="J905" i="1" s="1"/>
  <c r="H904" i="1"/>
  <c r="I904" i="1" s="1"/>
  <c r="J904" i="1" s="1"/>
  <c r="H903" i="1"/>
  <c r="I903" i="1" s="1"/>
  <c r="J903" i="1" s="1"/>
  <c r="H902" i="1"/>
  <c r="I902" i="1" s="1"/>
  <c r="J902" i="1" s="1"/>
  <c r="H901" i="1"/>
  <c r="I901" i="1" s="1"/>
  <c r="J901" i="1" s="1"/>
  <c r="H900" i="1"/>
  <c r="I900" i="1" s="1"/>
  <c r="J900" i="1" s="1"/>
  <c r="H898" i="1"/>
  <c r="I898" i="1" s="1"/>
  <c r="J898" i="1" s="1"/>
  <c r="H897" i="1"/>
  <c r="I897" i="1" s="1"/>
  <c r="J897" i="1" s="1"/>
  <c r="H896" i="1"/>
  <c r="I896" i="1" s="1"/>
  <c r="J896" i="1" s="1"/>
  <c r="H895" i="1"/>
  <c r="I895" i="1" s="1"/>
  <c r="J895" i="1" s="1"/>
  <c r="H894" i="1"/>
  <c r="I894" i="1" s="1"/>
  <c r="J894" i="1" s="1"/>
  <c r="H893" i="1"/>
  <c r="I893" i="1" s="1"/>
  <c r="J893" i="1" s="1"/>
  <c r="H892" i="1"/>
  <c r="I892" i="1" s="1"/>
  <c r="J892" i="1" s="1"/>
  <c r="H891" i="1"/>
  <c r="I891" i="1" s="1"/>
  <c r="J891" i="1" s="1"/>
  <c r="H890" i="1"/>
  <c r="I890" i="1" s="1"/>
  <c r="J890" i="1" s="1"/>
  <c r="H889" i="1"/>
  <c r="I889" i="1" s="1"/>
  <c r="J889" i="1" s="1"/>
  <c r="H888" i="1"/>
  <c r="I888" i="1" s="1"/>
  <c r="J888" i="1" s="1"/>
  <c r="H887" i="1"/>
  <c r="I887" i="1" s="1"/>
  <c r="J887" i="1" s="1"/>
  <c r="H885" i="1"/>
  <c r="I885" i="1" s="1"/>
  <c r="J885" i="1" s="1"/>
  <c r="H884" i="1"/>
  <c r="I884" i="1" s="1"/>
  <c r="J884" i="1" s="1"/>
  <c r="H883" i="1"/>
  <c r="I883" i="1" s="1"/>
  <c r="J883" i="1" s="1"/>
  <c r="H882" i="1"/>
  <c r="I882" i="1" s="1"/>
  <c r="J882" i="1" s="1"/>
  <c r="H880" i="1"/>
  <c r="I880" i="1" s="1"/>
  <c r="J880" i="1" s="1"/>
  <c r="H879" i="1"/>
  <c r="I879" i="1" s="1"/>
  <c r="J879" i="1" s="1"/>
  <c r="H878" i="1"/>
  <c r="I878" i="1" s="1"/>
  <c r="J878" i="1" s="1"/>
  <c r="H877" i="1"/>
  <c r="I877" i="1" s="1"/>
  <c r="J877" i="1" s="1"/>
  <c r="H876" i="1"/>
  <c r="I876" i="1" s="1"/>
  <c r="J876" i="1" s="1"/>
  <c r="H875" i="1"/>
  <c r="I875" i="1" s="1"/>
  <c r="J875" i="1" s="1"/>
  <c r="H874" i="1"/>
  <c r="I874" i="1" s="1"/>
  <c r="J874" i="1" s="1"/>
  <c r="H873" i="1"/>
  <c r="I873" i="1" s="1"/>
  <c r="J873" i="1" s="1"/>
  <c r="H872" i="1"/>
  <c r="I872" i="1" s="1"/>
  <c r="J872" i="1" s="1"/>
  <c r="H871" i="1"/>
  <c r="I871" i="1" s="1"/>
  <c r="J871" i="1" s="1"/>
  <c r="H870" i="1"/>
  <c r="I870" i="1" s="1"/>
  <c r="J870" i="1" s="1"/>
  <c r="H869" i="1"/>
  <c r="I869" i="1" s="1"/>
  <c r="J869" i="1" s="1"/>
  <c r="H868" i="1"/>
  <c r="I868" i="1" s="1"/>
  <c r="J868" i="1" s="1"/>
  <c r="H867" i="1"/>
  <c r="I867" i="1" s="1"/>
  <c r="J867" i="1" s="1"/>
  <c r="H866" i="1"/>
  <c r="I866" i="1" s="1"/>
  <c r="J866" i="1" s="1"/>
  <c r="H865" i="1"/>
  <c r="I865" i="1" s="1"/>
  <c r="J865" i="1" s="1"/>
  <c r="H864" i="1"/>
  <c r="I864" i="1" s="1"/>
  <c r="J864" i="1" s="1"/>
  <c r="H863" i="1"/>
  <c r="I863" i="1" s="1"/>
  <c r="J863" i="1" s="1"/>
  <c r="H859" i="1"/>
  <c r="I859" i="1" s="1"/>
  <c r="J859" i="1" s="1"/>
  <c r="H858" i="1"/>
  <c r="I858" i="1" s="1"/>
  <c r="J858" i="1" s="1"/>
  <c r="H857" i="1"/>
  <c r="I857" i="1" s="1"/>
  <c r="J857" i="1" s="1"/>
  <c r="H856" i="1"/>
  <c r="I856" i="1" s="1"/>
  <c r="J856" i="1" s="1"/>
  <c r="H855" i="1"/>
  <c r="I855" i="1" s="1"/>
  <c r="J855" i="1" s="1"/>
  <c r="H853" i="1"/>
  <c r="I853" i="1" s="1"/>
  <c r="J853" i="1" s="1"/>
  <c r="H852" i="1"/>
  <c r="I852" i="1" s="1"/>
  <c r="J852" i="1" s="1"/>
  <c r="H851" i="1"/>
  <c r="I851" i="1" s="1"/>
  <c r="J851" i="1" s="1"/>
  <c r="H850" i="1"/>
  <c r="I850" i="1" s="1"/>
  <c r="J850" i="1" s="1"/>
  <c r="H848" i="1"/>
  <c r="I848" i="1" s="1"/>
  <c r="J848" i="1" s="1"/>
  <c r="H847" i="1"/>
  <c r="I847" i="1" s="1"/>
  <c r="J847" i="1" s="1"/>
  <c r="H846" i="1"/>
  <c r="I846" i="1" s="1"/>
  <c r="J846" i="1" s="1"/>
  <c r="H845" i="1"/>
  <c r="I845" i="1" s="1"/>
  <c r="J845" i="1" s="1"/>
  <c r="H843" i="1"/>
  <c r="I843" i="1" s="1"/>
  <c r="J843" i="1" s="1"/>
  <c r="H842" i="1"/>
  <c r="I842" i="1" s="1"/>
  <c r="J842" i="1" s="1"/>
  <c r="H841" i="1"/>
  <c r="I841" i="1" s="1"/>
  <c r="J841" i="1" s="1"/>
  <c r="H840" i="1"/>
  <c r="I840" i="1" s="1"/>
  <c r="J840" i="1" s="1"/>
  <c r="H838" i="1"/>
  <c r="I838" i="1" s="1"/>
  <c r="J838" i="1" s="1"/>
  <c r="H837" i="1"/>
  <c r="I837" i="1" s="1"/>
  <c r="J837" i="1" s="1"/>
  <c r="H836" i="1"/>
  <c r="I836" i="1" s="1"/>
  <c r="J836" i="1" s="1"/>
  <c r="H835" i="1"/>
  <c r="I835" i="1" s="1"/>
  <c r="J835" i="1" s="1"/>
  <c r="H834" i="1"/>
  <c r="I834" i="1" s="1"/>
  <c r="J834" i="1" s="1"/>
  <c r="H833" i="1"/>
  <c r="I833" i="1" s="1"/>
  <c r="J833" i="1" s="1"/>
  <c r="H831" i="1"/>
  <c r="I831" i="1" s="1"/>
  <c r="J831" i="1" s="1"/>
  <c r="H830" i="1"/>
  <c r="I830" i="1" s="1"/>
  <c r="J830" i="1" s="1"/>
  <c r="H829" i="1"/>
  <c r="I829" i="1" s="1"/>
  <c r="J829" i="1" s="1"/>
  <c r="H828" i="1"/>
  <c r="I828" i="1" s="1"/>
  <c r="J828" i="1" s="1"/>
  <c r="H827" i="1"/>
  <c r="I827" i="1" s="1"/>
  <c r="J827" i="1" s="1"/>
  <c r="H824" i="1"/>
  <c r="I824" i="1" s="1"/>
  <c r="J824" i="1" s="1"/>
  <c r="H823" i="1"/>
  <c r="I823" i="1" s="1"/>
  <c r="J823" i="1" s="1"/>
  <c r="H822" i="1"/>
  <c r="I822" i="1" s="1"/>
  <c r="J822" i="1" s="1"/>
  <c r="H821" i="1"/>
  <c r="I821" i="1" s="1"/>
  <c r="J821" i="1" s="1"/>
  <c r="H820" i="1"/>
  <c r="I820" i="1" s="1"/>
  <c r="J820" i="1" s="1"/>
  <c r="H818" i="1"/>
  <c r="I818" i="1" s="1"/>
  <c r="J818" i="1" s="1"/>
  <c r="H816" i="1"/>
  <c r="I816" i="1" s="1"/>
  <c r="J816" i="1" s="1"/>
  <c r="H815" i="1"/>
  <c r="I815" i="1" s="1"/>
  <c r="J815" i="1" s="1"/>
  <c r="H813" i="1"/>
  <c r="I813" i="1" s="1"/>
  <c r="J813" i="1" s="1"/>
  <c r="H811" i="1"/>
  <c r="I811" i="1" s="1"/>
  <c r="J811" i="1" s="1"/>
  <c r="H810" i="1"/>
  <c r="I810" i="1" s="1"/>
  <c r="J810" i="1" s="1"/>
  <c r="H809" i="1"/>
  <c r="I809" i="1" s="1"/>
  <c r="J809" i="1" s="1"/>
  <c r="H808" i="1"/>
  <c r="I808" i="1" s="1"/>
  <c r="J808" i="1" s="1"/>
  <c r="H807" i="1"/>
  <c r="I807" i="1" s="1"/>
  <c r="J807" i="1" s="1"/>
  <c r="H806" i="1"/>
  <c r="I806" i="1" s="1"/>
  <c r="J806" i="1" s="1"/>
  <c r="H805" i="1"/>
  <c r="I805" i="1" s="1"/>
  <c r="J805" i="1" s="1"/>
  <c r="H804" i="1"/>
  <c r="I804" i="1" s="1"/>
  <c r="J804" i="1" s="1"/>
  <c r="H803" i="1"/>
  <c r="I803" i="1" s="1"/>
  <c r="J803" i="1" s="1"/>
  <c r="H802" i="1"/>
  <c r="I802" i="1" s="1"/>
  <c r="J802" i="1" s="1"/>
  <c r="H801" i="1"/>
  <c r="I801" i="1" s="1"/>
  <c r="J801" i="1" s="1"/>
  <c r="H799" i="1"/>
  <c r="I799" i="1" s="1"/>
  <c r="J799" i="1" s="1"/>
  <c r="H798" i="1"/>
  <c r="I798" i="1" s="1"/>
  <c r="J798" i="1" s="1"/>
  <c r="H796" i="1"/>
  <c r="I796" i="1" s="1"/>
  <c r="J796" i="1" s="1"/>
  <c r="H795" i="1"/>
  <c r="I795" i="1" s="1"/>
  <c r="J795" i="1" s="1"/>
  <c r="H794" i="1"/>
  <c r="I794" i="1" s="1"/>
  <c r="J794" i="1" s="1"/>
  <c r="H793" i="1"/>
  <c r="I793" i="1" s="1"/>
  <c r="J793" i="1" s="1"/>
  <c r="H792" i="1"/>
  <c r="I792" i="1" s="1"/>
  <c r="J792" i="1" s="1"/>
  <c r="H790" i="1"/>
  <c r="I790" i="1" s="1"/>
  <c r="J790" i="1" s="1"/>
  <c r="H789" i="1"/>
  <c r="I789" i="1" s="1"/>
  <c r="J789" i="1" s="1"/>
  <c r="H788" i="1"/>
  <c r="I788" i="1" s="1"/>
  <c r="J788" i="1" s="1"/>
  <c r="H787" i="1"/>
  <c r="I787" i="1" s="1"/>
  <c r="J787" i="1" s="1"/>
  <c r="H786" i="1"/>
  <c r="I786" i="1" s="1"/>
  <c r="J786" i="1" s="1"/>
  <c r="H785" i="1"/>
  <c r="I785" i="1" s="1"/>
  <c r="J785" i="1" s="1"/>
  <c r="H783" i="1"/>
  <c r="I783" i="1" s="1"/>
  <c r="J783" i="1" s="1"/>
  <c r="H782" i="1"/>
  <c r="I782" i="1" s="1"/>
  <c r="J782" i="1" s="1"/>
  <c r="H781" i="1"/>
  <c r="I781" i="1" s="1"/>
  <c r="J781" i="1" s="1"/>
  <c r="H779" i="1"/>
  <c r="I779" i="1" s="1"/>
  <c r="J779" i="1" s="1"/>
  <c r="H778" i="1"/>
  <c r="I778" i="1" s="1"/>
  <c r="J778" i="1" s="1"/>
  <c r="H777" i="1"/>
  <c r="I777" i="1" s="1"/>
  <c r="J777" i="1" s="1"/>
  <c r="H775" i="1"/>
  <c r="I775" i="1" s="1"/>
  <c r="J775" i="1" s="1"/>
  <c r="H772" i="1"/>
  <c r="I772" i="1" s="1"/>
  <c r="J772" i="1" s="1"/>
  <c r="H771" i="1"/>
  <c r="I771" i="1" s="1"/>
  <c r="J771" i="1" s="1"/>
  <c r="H770" i="1"/>
  <c r="I770" i="1" s="1"/>
  <c r="J770" i="1" s="1"/>
  <c r="H769" i="1"/>
  <c r="I769" i="1" s="1"/>
  <c r="J769" i="1" s="1"/>
  <c r="H768" i="1"/>
  <c r="I768" i="1" s="1"/>
  <c r="J768" i="1" s="1"/>
  <c r="H767" i="1"/>
  <c r="I767" i="1" s="1"/>
  <c r="J767" i="1" s="1"/>
  <c r="H766" i="1"/>
  <c r="I766" i="1" s="1"/>
  <c r="J766" i="1" s="1"/>
  <c r="H765" i="1"/>
  <c r="I765" i="1" s="1"/>
  <c r="J765" i="1" s="1"/>
  <c r="H763" i="1"/>
  <c r="I763" i="1" s="1"/>
  <c r="J763" i="1" s="1"/>
  <c r="H761" i="1"/>
  <c r="I761" i="1" s="1"/>
  <c r="J761" i="1" s="1"/>
  <c r="H760" i="1"/>
  <c r="I760" i="1" s="1"/>
  <c r="J760" i="1" s="1"/>
  <c r="H758" i="1"/>
  <c r="I758" i="1" s="1"/>
  <c r="J758" i="1" s="1"/>
  <c r="H757" i="1"/>
  <c r="I757" i="1" s="1"/>
  <c r="J757" i="1" s="1"/>
  <c r="H755" i="1"/>
  <c r="I755" i="1" s="1"/>
  <c r="J755" i="1" s="1"/>
  <c r="H754" i="1"/>
  <c r="I754" i="1" s="1"/>
  <c r="J754" i="1" s="1"/>
  <c r="H753" i="1"/>
  <c r="I753" i="1" s="1"/>
  <c r="J753" i="1" s="1"/>
  <c r="H752" i="1"/>
  <c r="I752" i="1" s="1"/>
  <c r="J752" i="1" s="1"/>
  <c r="H751" i="1"/>
  <c r="I751" i="1" s="1"/>
  <c r="J751" i="1" s="1"/>
  <c r="H750" i="1"/>
  <c r="I750" i="1" s="1"/>
  <c r="J750" i="1" s="1"/>
  <c r="H749" i="1"/>
  <c r="I749" i="1" s="1"/>
  <c r="J749" i="1" s="1"/>
  <c r="H748" i="1"/>
  <c r="I748" i="1" s="1"/>
  <c r="J748" i="1" s="1"/>
  <c r="H747" i="1"/>
  <c r="I747" i="1" s="1"/>
  <c r="J747" i="1" s="1"/>
  <c r="H746" i="1"/>
  <c r="I746" i="1" s="1"/>
  <c r="J746" i="1" s="1"/>
  <c r="H745" i="1"/>
  <c r="I745" i="1" s="1"/>
  <c r="J745" i="1" s="1"/>
  <c r="H744" i="1"/>
  <c r="I744" i="1" s="1"/>
  <c r="J744" i="1" s="1"/>
  <c r="H743" i="1"/>
  <c r="I743" i="1" s="1"/>
  <c r="J743" i="1" s="1"/>
  <c r="H741" i="1"/>
  <c r="I741" i="1" s="1"/>
  <c r="J741" i="1" s="1"/>
  <c r="H740" i="1"/>
  <c r="I740" i="1" s="1"/>
  <c r="J740" i="1" s="1"/>
  <c r="H739" i="1"/>
  <c r="I739" i="1" s="1"/>
  <c r="J739" i="1" s="1"/>
  <c r="H738" i="1"/>
  <c r="I738" i="1" s="1"/>
  <c r="J738" i="1" s="1"/>
  <c r="H737" i="1"/>
  <c r="I737" i="1" s="1"/>
  <c r="J737" i="1" s="1"/>
  <c r="H736" i="1"/>
  <c r="I736" i="1" s="1"/>
  <c r="J736" i="1" s="1"/>
  <c r="H735" i="1"/>
  <c r="I735" i="1" s="1"/>
  <c r="J735" i="1" s="1"/>
  <c r="H734" i="1"/>
  <c r="I734" i="1" s="1"/>
  <c r="J734" i="1" s="1"/>
  <c r="H733" i="1"/>
  <c r="I733" i="1" s="1"/>
  <c r="J733" i="1" s="1"/>
  <c r="H732" i="1"/>
  <c r="I732" i="1" s="1"/>
  <c r="J732" i="1" s="1"/>
  <c r="H731" i="1"/>
  <c r="I731" i="1" s="1"/>
  <c r="J731" i="1" s="1"/>
  <c r="H730" i="1"/>
  <c r="I730" i="1" s="1"/>
  <c r="J730" i="1" s="1"/>
  <c r="H729" i="1"/>
  <c r="I729" i="1" s="1"/>
  <c r="J729" i="1" s="1"/>
  <c r="H728" i="1"/>
  <c r="I728" i="1" s="1"/>
  <c r="J728" i="1" s="1"/>
  <c r="H726" i="1"/>
  <c r="I726" i="1" s="1"/>
  <c r="J726" i="1" s="1"/>
  <c r="H725" i="1"/>
  <c r="I725" i="1" s="1"/>
  <c r="J725" i="1" s="1"/>
  <c r="H724" i="1"/>
  <c r="I724" i="1" s="1"/>
  <c r="J724" i="1" s="1"/>
  <c r="H723" i="1"/>
  <c r="I723" i="1" s="1"/>
  <c r="J723" i="1" s="1"/>
  <c r="H721" i="1"/>
  <c r="I721" i="1" s="1"/>
  <c r="J721" i="1" s="1"/>
  <c r="H720" i="1"/>
  <c r="I720" i="1" s="1"/>
  <c r="J720" i="1" s="1"/>
  <c r="H719" i="1"/>
  <c r="I719" i="1" s="1"/>
  <c r="J719" i="1" s="1"/>
  <c r="H718" i="1"/>
  <c r="I718" i="1" s="1"/>
  <c r="J718" i="1" s="1"/>
  <c r="H717" i="1"/>
  <c r="I717" i="1" s="1"/>
  <c r="J717" i="1" s="1"/>
  <c r="H716" i="1"/>
  <c r="I716" i="1" s="1"/>
  <c r="J716" i="1" s="1"/>
  <c r="H715" i="1"/>
  <c r="I715" i="1" s="1"/>
  <c r="J715" i="1" s="1"/>
  <c r="H714" i="1"/>
  <c r="I714" i="1" s="1"/>
  <c r="J714" i="1" s="1"/>
  <c r="H712" i="1"/>
  <c r="I712" i="1" s="1"/>
  <c r="J712" i="1" s="1"/>
  <c r="H711" i="1"/>
  <c r="I711" i="1" s="1"/>
  <c r="J711" i="1" s="1"/>
  <c r="H710" i="1"/>
  <c r="I710" i="1" s="1"/>
  <c r="J710" i="1" s="1"/>
  <c r="H709" i="1"/>
  <c r="I709" i="1" s="1"/>
  <c r="J709" i="1" s="1"/>
  <c r="H708" i="1"/>
  <c r="I708" i="1" s="1"/>
  <c r="J708" i="1" s="1"/>
  <c r="H707" i="1"/>
  <c r="I707" i="1" s="1"/>
  <c r="J707" i="1" s="1"/>
  <c r="H706" i="1"/>
  <c r="I706" i="1" s="1"/>
  <c r="J706" i="1" s="1"/>
  <c r="H704" i="1"/>
  <c r="I704" i="1" s="1"/>
  <c r="J704" i="1" s="1"/>
  <c r="H703" i="1"/>
  <c r="I703" i="1" s="1"/>
  <c r="J703" i="1" s="1"/>
  <c r="H702" i="1"/>
  <c r="I702" i="1" s="1"/>
  <c r="J702" i="1" s="1"/>
  <c r="H700" i="1"/>
  <c r="I700" i="1" s="1"/>
  <c r="J700" i="1" s="1"/>
  <c r="H699" i="1"/>
  <c r="I699" i="1" s="1"/>
  <c r="J699" i="1" s="1"/>
  <c r="H698" i="1"/>
  <c r="I698" i="1" s="1"/>
  <c r="J698" i="1" s="1"/>
  <c r="H696" i="1"/>
  <c r="I696" i="1" s="1"/>
  <c r="J696" i="1" s="1"/>
  <c r="H693" i="1"/>
  <c r="I693" i="1" s="1"/>
  <c r="J693" i="1" s="1"/>
  <c r="H692" i="1"/>
  <c r="I692" i="1" s="1"/>
  <c r="J692" i="1" s="1"/>
  <c r="H691" i="1"/>
  <c r="I691" i="1" s="1"/>
  <c r="J691" i="1" s="1"/>
  <c r="H690" i="1"/>
  <c r="I690" i="1" s="1"/>
  <c r="J690" i="1" s="1"/>
  <c r="H689" i="1"/>
  <c r="I689" i="1" s="1"/>
  <c r="J689" i="1" s="1"/>
  <c r="H688" i="1"/>
  <c r="I688" i="1" s="1"/>
  <c r="J688" i="1" s="1"/>
  <c r="H686" i="1"/>
  <c r="I686" i="1" s="1"/>
  <c r="J686" i="1" s="1"/>
  <c r="H684" i="1"/>
  <c r="I684" i="1" s="1"/>
  <c r="J684" i="1" s="1"/>
  <c r="H683" i="1"/>
  <c r="I683" i="1" s="1"/>
  <c r="J683" i="1" s="1"/>
  <c r="H681" i="1"/>
  <c r="I681" i="1" s="1"/>
  <c r="J681" i="1" s="1"/>
  <c r="H679" i="1"/>
  <c r="I679" i="1" s="1"/>
  <c r="J679" i="1" s="1"/>
  <c r="H678" i="1"/>
  <c r="I678" i="1" s="1"/>
  <c r="J678" i="1" s="1"/>
  <c r="H677" i="1"/>
  <c r="I677" i="1" s="1"/>
  <c r="J677" i="1" s="1"/>
  <c r="H676" i="1"/>
  <c r="I676" i="1" s="1"/>
  <c r="J676" i="1" s="1"/>
  <c r="H675" i="1"/>
  <c r="I675" i="1" s="1"/>
  <c r="J675" i="1" s="1"/>
  <c r="H674" i="1"/>
  <c r="I674" i="1" s="1"/>
  <c r="J674" i="1" s="1"/>
  <c r="H673" i="1"/>
  <c r="I673" i="1" s="1"/>
  <c r="J673" i="1" s="1"/>
  <c r="H672" i="1"/>
  <c r="I672" i="1" s="1"/>
  <c r="J672" i="1" s="1"/>
  <c r="H671" i="1"/>
  <c r="I671" i="1" s="1"/>
  <c r="J671" i="1" s="1"/>
  <c r="H670" i="1"/>
  <c r="I670" i="1" s="1"/>
  <c r="J670" i="1" s="1"/>
  <c r="H669" i="1"/>
  <c r="I669" i="1" s="1"/>
  <c r="J669" i="1" s="1"/>
  <c r="H667" i="1"/>
  <c r="I667" i="1" s="1"/>
  <c r="J667" i="1" s="1"/>
  <c r="H666" i="1"/>
  <c r="I666" i="1" s="1"/>
  <c r="J666" i="1" s="1"/>
  <c r="H665" i="1"/>
  <c r="I665" i="1" s="1"/>
  <c r="J665" i="1" s="1"/>
  <c r="H664" i="1"/>
  <c r="I664" i="1" s="1"/>
  <c r="J664" i="1" s="1"/>
  <c r="H663" i="1"/>
  <c r="I663" i="1" s="1"/>
  <c r="J663" i="1" s="1"/>
  <c r="H662" i="1"/>
  <c r="I662" i="1" s="1"/>
  <c r="J662" i="1" s="1"/>
  <c r="H661" i="1"/>
  <c r="I661" i="1" s="1"/>
  <c r="J661" i="1" s="1"/>
  <c r="H660" i="1"/>
  <c r="I660" i="1" s="1"/>
  <c r="J660" i="1" s="1"/>
  <c r="H659" i="1"/>
  <c r="I659" i="1" s="1"/>
  <c r="J659" i="1" s="1"/>
  <c r="H658" i="1"/>
  <c r="I658" i="1" s="1"/>
  <c r="J658" i="1" s="1"/>
  <c r="H657" i="1"/>
  <c r="I657" i="1" s="1"/>
  <c r="J657" i="1" s="1"/>
  <c r="H656" i="1"/>
  <c r="I656" i="1" s="1"/>
  <c r="J656" i="1" s="1"/>
  <c r="H655" i="1"/>
  <c r="I655" i="1" s="1"/>
  <c r="J655" i="1" s="1"/>
  <c r="H654" i="1"/>
  <c r="I654" i="1" s="1"/>
  <c r="J654" i="1" s="1"/>
  <c r="H652" i="1"/>
  <c r="I652" i="1" s="1"/>
  <c r="J652" i="1" s="1"/>
  <c r="H651" i="1"/>
  <c r="I651" i="1" s="1"/>
  <c r="J651" i="1" s="1"/>
  <c r="H650" i="1"/>
  <c r="I650" i="1" s="1"/>
  <c r="J650" i="1" s="1"/>
  <c r="H648" i="1"/>
  <c r="I648" i="1" s="1"/>
  <c r="J648" i="1" s="1"/>
  <c r="H647" i="1"/>
  <c r="I647" i="1" s="1"/>
  <c r="J647" i="1" s="1"/>
  <c r="H646" i="1"/>
  <c r="I646" i="1" s="1"/>
  <c r="J646" i="1" s="1"/>
  <c r="H645" i="1"/>
  <c r="I645" i="1" s="1"/>
  <c r="J645" i="1" s="1"/>
  <c r="H644" i="1"/>
  <c r="I644" i="1" s="1"/>
  <c r="J644" i="1" s="1"/>
  <c r="H643" i="1"/>
  <c r="I643" i="1" s="1"/>
  <c r="J643" i="1" s="1"/>
  <c r="H642" i="1"/>
  <c r="I642" i="1" s="1"/>
  <c r="J642" i="1" s="1"/>
  <c r="H641" i="1"/>
  <c r="I641" i="1" s="1"/>
  <c r="J641" i="1" s="1"/>
  <c r="H639" i="1"/>
  <c r="I639" i="1" s="1"/>
  <c r="J639" i="1" s="1"/>
  <c r="H638" i="1"/>
  <c r="I638" i="1" s="1"/>
  <c r="J638" i="1" s="1"/>
  <c r="H637" i="1"/>
  <c r="I637" i="1" s="1"/>
  <c r="J637" i="1" s="1"/>
  <c r="H636" i="1"/>
  <c r="I636" i="1" s="1"/>
  <c r="J636" i="1" s="1"/>
  <c r="H634" i="1"/>
  <c r="I634" i="1" s="1"/>
  <c r="J634" i="1" s="1"/>
  <c r="H633" i="1"/>
  <c r="I633" i="1" s="1"/>
  <c r="J633" i="1" s="1"/>
  <c r="H632" i="1"/>
  <c r="I632" i="1" s="1"/>
  <c r="J632" i="1" s="1"/>
  <c r="H630" i="1"/>
  <c r="I630" i="1" s="1"/>
  <c r="J630" i="1" s="1"/>
  <c r="H629" i="1"/>
  <c r="I629" i="1" s="1"/>
  <c r="J629" i="1" s="1"/>
  <c r="H628" i="1"/>
  <c r="I628" i="1" s="1"/>
  <c r="J628" i="1" s="1"/>
  <c r="H626" i="1"/>
  <c r="I626" i="1" s="1"/>
  <c r="J626" i="1" s="1"/>
  <c r="H623" i="1"/>
  <c r="I623" i="1" s="1"/>
  <c r="J623" i="1" s="1"/>
  <c r="H622" i="1"/>
  <c r="I622" i="1" s="1"/>
  <c r="J622" i="1" s="1"/>
  <c r="H621" i="1"/>
  <c r="I621" i="1" s="1"/>
  <c r="J621" i="1" s="1"/>
  <c r="H620" i="1"/>
  <c r="I620" i="1" s="1"/>
  <c r="J620" i="1" s="1"/>
  <c r="H619" i="1"/>
  <c r="I619" i="1" s="1"/>
  <c r="J619" i="1" s="1"/>
  <c r="H618" i="1"/>
  <c r="I618" i="1" s="1"/>
  <c r="J618" i="1" s="1"/>
  <c r="H617" i="1"/>
  <c r="I617" i="1" s="1"/>
  <c r="J617" i="1" s="1"/>
  <c r="H615" i="1"/>
  <c r="I615" i="1" s="1"/>
  <c r="J615" i="1" s="1"/>
  <c r="H613" i="1"/>
  <c r="I613" i="1" s="1"/>
  <c r="J613" i="1" s="1"/>
  <c r="H612" i="1"/>
  <c r="I612" i="1" s="1"/>
  <c r="J612" i="1" s="1"/>
  <c r="H610" i="1"/>
  <c r="I610" i="1" s="1"/>
  <c r="J610" i="1" s="1"/>
  <c r="H609" i="1"/>
  <c r="I609" i="1" s="1"/>
  <c r="J609" i="1" s="1"/>
  <c r="H607" i="1"/>
  <c r="I607" i="1" s="1"/>
  <c r="J607" i="1" s="1"/>
  <c r="H606" i="1"/>
  <c r="I606" i="1" s="1"/>
  <c r="J606" i="1" s="1"/>
  <c r="H605" i="1"/>
  <c r="I605" i="1" s="1"/>
  <c r="J605" i="1" s="1"/>
  <c r="H604" i="1"/>
  <c r="I604" i="1" s="1"/>
  <c r="J604" i="1" s="1"/>
  <c r="H603" i="1"/>
  <c r="I603" i="1" s="1"/>
  <c r="J603" i="1" s="1"/>
  <c r="H602" i="1"/>
  <c r="I602" i="1" s="1"/>
  <c r="J602" i="1" s="1"/>
  <c r="H601" i="1"/>
  <c r="I601" i="1" s="1"/>
  <c r="J601" i="1" s="1"/>
  <c r="H600" i="1"/>
  <c r="I600" i="1" s="1"/>
  <c r="J600" i="1" s="1"/>
  <c r="H599" i="1"/>
  <c r="I599" i="1" s="1"/>
  <c r="J599" i="1" s="1"/>
  <c r="H598" i="1"/>
  <c r="I598" i="1" s="1"/>
  <c r="J598" i="1" s="1"/>
  <c r="H597" i="1"/>
  <c r="I597" i="1" s="1"/>
  <c r="J597" i="1" s="1"/>
  <c r="H596" i="1"/>
  <c r="I596" i="1" s="1"/>
  <c r="J596" i="1" s="1"/>
  <c r="H594" i="1"/>
  <c r="I594" i="1" s="1"/>
  <c r="J594" i="1" s="1"/>
  <c r="H593" i="1"/>
  <c r="I593" i="1" s="1"/>
  <c r="J593" i="1" s="1"/>
  <c r="H592" i="1"/>
  <c r="I592" i="1" s="1"/>
  <c r="J592" i="1" s="1"/>
  <c r="H591" i="1"/>
  <c r="I591" i="1" s="1"/>
  <c r="J591" i="1" s="1"/>
  <c r="H590" i="1"/>
  <c r="I590" i="1" s="1"/>
  <c r="J590" i="1" s="1"/>
  <c r="H589" i="1"/>
  <c r="I589" i="1" s="1"/>
  <c r="J589" i="1" s="1"/>
  <c r="H588" i="1"/>
  <c r="I588" i="1" s="1"/>
  <c r="J588" i="1" s="1"/>
  <c r="H587" i="1"/>
  <c r="I587" i="1" s="1"/>
  <c r="J587" i="1" s="1"/>
  <c r="H586" i="1"/>
  <c r="I586" i="1" s="1"/>
  <c r="J586" i="1" s="1"/>
  <c r="H585" i="1"/>
  <c r="I585" i="1" s="1"/>
  <c r="J585" i="1" s="1"/>
  <c r="H584" i="1"/>
  <c r="I584" i="1" s="1"/>
  <c r="J584" i="1" s="1"/>
  <c r="H583" i="1"/>
  <c r="I583" i="1" s="1"/>
  <c r="J583" i="1" s="1"/>
  <c r="H582" i="1"/>
  <c r="I582" i="1" s="1"/>
  <c r="J582" i="1" s="1"/>
  <c r="H581" i="1"/>
  <c r="I581" i="1" s="1"/>
  <c r="J581" i="1" s="1"/>
  <c r="H579" i="1"/>
  <c r="I579" i="1" s="1"/>
  <c r="J579" i="1" s="1"/>
  <c r="H578" i="1"/>
  <c r="I578" i="1" s="1"/>
  <c r="J578" i="1" s="1"/>
  <c r="H577" i="1"/>
  <c r="I577" i="1" s="1"/>
  <c r="J577" i="1" s="1"/>
  <c r="H576" i="1"/>
  <c r="I576" i="1" s="1"/>
  <c r="J576" i="1" s="1"/>
  <c r="H574" i="1"/>
  <c r="I574" i="1" s="1"/>
  <c r="J574" i="1" s="1"/>
  <c r="H573" i="1"/>
  <c r="I573" i="1" s="1"/>
  <c r="J573" i="1" s="1"/>
  <c r="H572" i="1"/>
  <c r="I572" i="1" s="1"/>
  <c r="J572" i="1" s="1"/>
  <c r="H571" i="1"/>
  <c r="I571" i="1" s="1"/>
  <c r="J571" i="1" s="1"/>
  <c r="H570" i="1"/>
  <c r="I570" i="1" s="1"/>
  <c r="J570" i="1" s="1"/>
  <c r="H569" i="1"/>
  <c r="I569" i="1" s="1"/>
  <c r="J569" i="1" s="1"/>
  <c r="H568" i="1"/>
  <c r="I568" i="1" s="1"/>
  <c r="J568" i="1" s="1"/>
  <c r="H567" i="1"/>
  <c r="I567" i="1" s="1"/>
  <c r="J567" i="1" s="1"/>
  <c r="H565" i="1"/>
  <c r="I565" i="1" s="1"/>
  <c r="J565" i="1" s="1"/>
  <c r="H564" i="1"/>
  <c r="I564" i="1" s="1"/>
  <c r="J564" i="1" s="1"/>
  <c r="H563" i="1"/>
  <c r="I563" i="1" s="1"/>
  <c r="J563" i="1" s="1"/>
  <c r="H562" i="1"/>
  <c r="I562" i="1" s="1"/>
  <c r="J562" i="1" s="1"/>
  <c r="H561" i="1"/>
  <c r="I561" i="1" s="1"/>
  <c r="J561" i="1" s="1"/>
  <c r="H560" i="1"/>
  <c r="I560" i="1" s="1"/>
  <c r="J560" i="1" s="1"/>
  <c r="H559" i="1"/>
  <c r="I559" i="1" s="1"/>
  <c r="J559" i="1" s="1"/>
  <c r="H557" i="1"/>
  <c r="I557" i="1" s="1"/>
  <c r="J557" i="1" s="1"/>
  <c r="H556" i="1"/>
  <c r="I556" i="1" s="1"/>
  <c r="J556" i="1" s="1"/>
  <c r="H555" i="1"/>
  <c r="I555" i="1" s="1"/>
  <c r="J555" i="1" s="1"/>
  <c r="H553" i="1"/>
  <c r="I553" i="1" s="1"/>
  <c r="J553" i="1" s="1"/>
  <c r="H552" i="1"/>
  <c r="I552" i="1" s="1"/>
  <c r="J552" i="1" s="1"/>
  <c r="H551" i="1"/>
  <c r="I551" i="1" s="1"/>
  <c r="J551" i="1" s="1"/>
  <c r="H549" i="1"/>
  <c r="I549" i="1" s="1"/>
  <c r="J549" i="1" s="1"/>
  <c r="H546" i="1"/>
  <c r="I546" i="1" s="1"/>
  <c r="J546" i="1" s="1"/>
  <c r="H545" i="1"/>
  <c r="I545" i="1" s="1"/>
  <c r="J545" i="1" s="1"/>
  <c r="H544" i="1"/>
  <c r="I544" i="1" s="1"/>
  <c r="J544" i="1" s="1"/>
  <c r="H543" i="1"/>
  <c r="I543" i="1" s="1"/>
  <c r="J543" i="1" s="1"/>
  <c r="H542" i="1"/>
  <c r="I542" i="1" s="1"/>
  <c r="J542" i="1" s="1"/>
  <c r="H541" i="1"/>
  <c r="I541" i="1" s="1"/>
  <c r="J541" i="1" s="1"/>
  <c r="H540" i="1"/>
  <c r="I540" i="1" s="1"/>
  <c r="J540" i="1" s="1"/>
  <c r="H539" i="1"/>
  <c r="I539" i="1" s="1"/>
  <c r="J539" i="1" s="1"/>
  <c r="H538" i="1"/>
  <c r="I538" i="1" s="1"/>
  <c r="J538" i="1" s="1"/>
  <c r="H536" i="1"/>
  <c r="I536" i="1" s="1"/>
  <c r="J536" i="1" s="1"/>
  <c r="H535" i="1"/>
  <c r="I535" i="1" s="1"/>
  <c r="J535" i="1" s="1"/>
  <c r="H534" i="1"/>
  <c r="I534" i="1" s="1"/>
  <c r="J534" i="1" s="1"/>
  <c r="H532" i="1"/>
  <c r="I532" i="1" s="1"/>
  <c r="J532" i="1" s="1"/>
  <c r="H531" i="1"/>
  <c r="I531" i="1" s="1"/>
  <c r="J531" i="1" s="1"/>
  <c r="H530" i="1"/>
  <c r="I530" i="1" s="1"/>
  <c r="J530" i="1" s="1"/>
  <c r="H528" i="1"/>
  <c r="I528" i="1" s="1"/>
  <c r="J528" i="1" s="1"/>
  <c r="H527" i="1"/>
  <c r="I527" i="1" s="1"/>
  <c r="J527" i="1" s="1"/>
  <c r="H525" i="1"/>
  <c r="I525" i="1" s="1"/>
  <c r="J525" i="1" s="1"/>
  <c r="H524" i="1"/>
  <c r="I524" i="1" s="1"/>
  <c r="J524" i="1" s="1"/>
  <c r="H522" i="1"/>
  <c r="I522" i="1" s="1"/>
  <c r="J522" i="1" s="1"/>
  <c r="H521" i="1"/>
  <c r="I521" i="1" s="1"/>
  <c r="J521" i="1" s="1"/>
  <c r="H520" i="1"/>
  <c r="I520" i="1" s="1"/>
  <c r="J520" i="1" s="1"/>
  <c r="H518" i="1"/>
  <c r="I518" i="1" s="1"/>
  <c r="J518" i="1" s="1"/>
  <c r="H517" i="1"/>
  <c r="I517" i="1" s="1"/>
  <c r="J517" i="1" s="1"/>
  <c r="H516" i="1"/>
  <c r="I516" i="1" s="1"/>
  <c r="J516" i="1" s="1"/>
  <c r="H515" i="1"/>
  <c r="I515" i="1" s="1"/>
  <c r="J515" i="1" s="1"/>
  <c r="H514" i="1"/>
  <c r="I514" i="1" s="1"/>
  <c r="J514" i="1" s="1"/>
  <c r="H513" i="1"/>
  <c r="I513" i="1" s="1"/>
  <c r="J513" i="1" s="1"/>
  <c r="H512" i="1"/>
  <c r="I512" i="1" s="1"/>
  <c r="J512" i="1" s="1"/>
  <c r="H511" i="1"/>
  <c r="I511" i="1" s="1"/>
  <c r="J511" i="1" s="1"/>
  <c r="H509" i="1"/>
  <c r="I509" i="1" s="1"/>
  <c r="J509" i="1" s="1"/>
  <c r="H508" i="1"/>
  <c r="I508" i="1" s="1"/>
  <c r="J508" i="1" s="1"/>
  <c r="H507" i="1"/>
  <c r="I507" i="1" s="1"/>
  <c r="J507" i="1" s="1"/>
  <c r="H506" i="1"/>
  <c r="I506" i="1" s="1"/>
  <c r="J506" i="1" s="1"/>
  <c r="H505" i="1"/>
  <c r="I505" i="1" s="1"/>
  <c r="J505" i="1" s="1"/>
  <c r="H504" i="1"/>
  <c r="I504" i="1" s="1"/>
  <c r="J504" i="1" s="1"/>
  <c r="H503" i="1"/>
  <c r="I503" i="1" s="1"/>
  <c r="J503" i="1" s="1"/>
  <c r="H502" i="1"/>
  <c r="I502" i="1" s="1"/>
  <c r="J502" i="1" s="1"/>
  <c r="H501" i="1"/>
  <c r="I501" i="1" s="1"/>
  <c r="J501" i="1" s="1"/>
  <c r="H500" i="1"/>
  <c r="I500" i="1" s="1"/>
  <c r="J500" i="1" s="1"/>
  <c r="H499" i="1"/>
  <c r="I499" i="1" s="1"/>
  <c r="J499" i="1" s="1"/>
  <c r="H498" i="1"/>
  <c r="I498" i="1" s="1"/>
  <c r="J498" i="1" s="1"/>
  <c r="H497" i="1"/>
  <c r="I497" i="1" s="1"/>
  <c r="J497" i="1" s="1"/>
  <c r="H496" i="1"/>
  <c r="I496" i="1" s="1"/>
  <c r="J496" i="1" s="1"/>
  <c r="H494" i="1"/>
  <c r="I494" i="1" s="1"/>
  <c r="J494" i="1" s="1"/>
  <c r="H493" i="1"/>
  <c r="I493" i="1" s="1"/>
  <c r="J493" i="1" s="1"/>
  <c r="H492" i="1"/>
  <c r="I492" i="1" s="1"/>
  <c r="J492" i="1" s="1"/>
  <c r="H491" i="1"/>
  <c r="I491" i="1" s="1"/>
  <c r="J491" i="1" s="1"/>
  <c r="H490" i="1"/>
  <c r="I490" i="1" s="1"/>
  <c r="J490" i="1" s="1"/>
  <c r="H488" i="1"/>
  <c r="I488" i="1" s="1"/>
  <c r="J488" i="1" s="1"/>
  <c r="H487" i="1"/>
  <c r="I487" i="1" s="1"/>
  <c r="J487" i="1" s="1"/>
  <c r="H486" i="1"/>
  <c r="I486" i="1" s="1"/>
  <c r="J486" i="1" s="1"/>
  <c r="H485" i="1"/>
  <c r="I485" i="1" s="1"/>
  <c r="J485" i="1" s="1"/>
  <c r="H484" i="1"/>
  <c r="I484" i="1" s="1"/>
  <c r="J484" i="1" s="1"/>
  <c r="H483" i="1"/>
  <c r="I483" i="1" s="1"/>
  <c r="J483" i="1" s="1"/>
  <c r="H482" i="1"/>
  <c r="I482" i="1" s="1"/>
  <c r="J482" i="1" s="1"/>
  <c r="H480" i="1"/>
  <c r="I480" i="1" s="1"/>
  <c r="J480" i="1" s="1"/>
  <c r="H479" i="1"/>
  <c r="I479" i="1" s="1"/>
  <c r="J479" i="1" s="1"/>
  <c r="H478" i="1"/>
  <c r="I478" i="1" s="1"/>
  <c r="J478" i="1" s="1"/>
  <c r="H477" i="1"/>
  <c r="I477" i="1" s="1"/>
  <c r="J477" i="1" s="1"/>
  <c r="H476" i="1"/>
  <c r="I476" i="1" s="1"/>
  <c r="J476" i="1" s="1"/>
  <c r="H475" i="1"/>
  <c r="I475" i="1" s="1"/>
  <c r="J475" i="1" s="1"/>
  <c r="H474" i="1"/>
  <c r="I474" i="1" s="1"/>
  <c r="J474" i="1" s="1"/>
  <c r="H473" i="1"/>
  <c r="I473" i="1" s="1"/>
  <c r="J473" i="1" s="1"/>
  <c r="H471" i="1"/>
  <c r="I471" i="1" s="1"/>
  <c r="J471" i="1" s="1"/>
  <c r="H470" i="1"/>
  <c r="I470" i="1" s="1"/>
  <c r="J470" i="1" s="1"/>
  <c r="H469" i="1"/>
  <c r="I469" i="1" s="1"/>
  <c r="J469" i="1" s="1"/>
  <c r="H467" i="1"/>
  <c r="I467" i="1" s="1"/>
  <c r="J467" i="1" s="1"/>
  <c r="H466" i="1"/>
  <c r="I466" i="1" s="1"/>
  <c r="J466" i="1" s="1"/>
  <c r="H465" i="1"/>
  <c r="I465" i="1" s="1"/>
  <c r="J465" i="1" s="1"/>
  <c r="H463" i="1"/>
  <c r="I463" i="1" s="1"/>
  <c r="J463" i="1" s="1"/>
  <c r="H460" i="1"/>
  <c r="I460" i="1" s="1"/>
  <c r="J460" i="1" s="1"/>
  <c r="H459" i="1"/>
  <c r="I459" i="1" s="1"/>
  <c r="J459" i="1" s="1"/>
  <c r="H458" i="1"/>
  <c r="I458" i="1" s="1"/>
  <c r="J458" i="1" s="1"/>
  <c r="H457" i="1"/>
  <c r="I457" i="1" s="1"/>
  <c r="J457" i="1" s="1"/>
  <c r="H456" i="1"/>
  <c r="I456" i="1" s="1"/>
  <c r="J456" i="1" s="1"/>
  <c r="H455" i="1"/>
  <c r="I455" i="1" s="1"/>
  <c r="J455" i="1" s="1"/>
  <c r="H454" i="1"/>
  <c r="I454" i="1" s="1"/>
  <c r="J454" i="1" s="1"/>
  <c r="H452" i="1"/>
  <c r="I452" i="1" s="1"/>
  <c r="J452" i="1" s="1"/>
  <c r="H450" i="1"/>
  <c r="I450" i="1" s="1"/>
  <c r="J450" i="1" s="1"/>
  <c r="H448" i="1"/>
  <c r="I448" i="1" s="1"/>
  <c r="J448" i="1" s="1"/>
  <c r="H447" i="1"/>
  <c r="I447" i="1" s="1"/>
  <c r="J447" i="1" s="1"/>
  <c r="H445" i="1"/>
  <c r="I445" i="1" s="1"/>
  <c r="J445" i="1" s="1"/>
  <c r="H444" i="1"/>
  <c r="I444" i="1" s="1"/>
  <c r="J444" i="1" s="1"/>
  <c r="H443" i="1"/>
  <c r="I443" i="1" s="1"/>
  <c r="J443" i="1" s="1"/>
  <c r="H442" i="1"/>
  <c r="I442" i="1" s="1"/>
  <c r="J442" i="1" s="1"/>
  <c r="H440" i="1"/>
  <c r="I440" i="1" s="1"/>
  <c r="J440" i="1" s="1"/>
  <c r="H439" i="1"/>
  <c r="I439" i="1" s="1"/>
  <c r="J439" i="1" s="1"/>
  <c r="H438" i="1"/>
  <c r="I438" i="1" s="1"/>
  <c r="J438" i="1" s="1"/>
  <c r="H437" i="1"/>
  <c r="I437" i="1" s="1"/>
  <c r="J437" i="1" s="1"/>
  <c r="H436" i="1"/>
  <c r="I436" i="1" s="1"/>
  <c r="J436" i="1" s="1"/>
  <c r="H435" i="1"/>
  <c r="I435" i="1" s="1"/>
  <c r="J435" i="1" s="1"/>
  <c r="H434" i="1"/>
  <c r="I434" i="1" s="1"/>
  <c r="J434" i="1" s="1"/>
  <c r="H432" i="1"/>
  <c r="I432" i="1" s="1"/>
  <c r="J432" i="1" s="1"/>
  <c r="H431" i="1"/>
  <c r="I431" i="1" s="1"/>
  <c r="J431" i="1" s="1"/>
  <c r="H430" i="1"/>
  <c r="I430" i="1" s="1"/>
  <c r="J430" i="1" s="1"/>
  <c r="H429" i="1"/>
  <c r="I429" i="1" s="1"/>
  <c r="J429" i="1" s="1"/>
  <c r="H428" i="1"/>
  <c r="I428" i="1" s="1"/>
  <c r="J428" i="1" s="1"/>
  <c r="H427" i="1"/>
  <c r="I427" i="1" s="1"/>
  <c r="J427" i="1" s="1"/>
  <c r="H426" i="1"/>
  <c r="I426" i="1" s="1"/>
  <c r="J426" i="1" s="1"/>
  <c r="H425" i="1"/>
  <c r="I425" i="1" s="1"/>
  <c r="J425" i="1" s="1"/>
  <c r="H424" i="1"/>
  <c r="I424" i="1" s="1"/>
  <c r="J424" i="1" s="1"/>
  <c r="H423" i="1"/>
  <c r="I423" i="1" s="1"/>
  <c r="J423" i="1" s="1"/>
  <c r="H422" i="1"/>
  <c r="I422" i="1" s="1"/>
  <c r="J422" i="1" s="1"/>
  <c r="H421" i="1"/>
  <c r="I421" i="1" s="1"/>
  <c r="J421" i="1" s="1"/>
  <c r="H420" i="1"/>
  <c r="I420" i="1" s="1"/>
  <c r="J420" i="1" s="1"/>
  <c r="H419" i="1"/>
  <c r="I419" i="1" s="1"/>
  <c r="J419" i="1" s="1"/>
  <c r="H417" i="1"/>
  <c r="I417" i="1" s="1"/>
  <c r="J417" i="1" s="1"/>
  <c r="H416" i="1"/>
  <c r="I416" i="1" s="1"/>
  <c r="J416" i="1" s="1"/>
  <c r="H415" i="1"/>
  <c r="I415" i="1" s="1"/>
  <c r="J415" i="1" s="1"/>
  <c r="H414" i="1"/>
  <c r="I414" i="1" s="1"/>
  <c r="J414" i="1" s="1"/>
  <c r="H412" i="1"/>
  <c r="I412" i="1" s="1"/>
  <c r="J412" i="1" s="1"/>
  <c r="H411" i="1"/>
  <c r="I411" i="1" s="1"/>
  <c r="J411" i="1" s="1"/>
  <c r="H410" i="1"/>
  <c r="I410" i="1" s="1"/>
  <c r="J410" i="1" s="1"/>
  <c r="H409" i="1"/>
  <c r="I409" i="1" s="1"/>
  <c r="J409" i="1" s="1"/>
  <c r="H408" i="1"/>
  <c r="I408" i="1" s="1"/>
  <c r="J408" i="1" s="1"/>
  <c r="H407" i="1"/>
  <c r="I407" i="1" s="1"/>
  <c r="J407" i="1" s="1"/>
  <c r="H406" i="1"/>
  <c r="I406" i="1" s="1"/>
  <c r="J406" i="1" s="1"/>
  <c r="H405" i="1"/>
  <c r="I405" i="1" s="1"/>
  <c r="J405" i="1" s="1"/>
  <c r="H403" i="1"/>
  <c r="I403" i="1" s="1"/>
  <c r="J403" i="1" s="1"/>
  <c r="H402" i="1"/>
  <c r="I402" i="1" s="1"/>
  <c r="J402" i="1" s="1"/>
  <c r="H401" i="1"/>
  <c r="I401" i="1" s="1"/>
  <c r="J401" i="1" s="1"/>
  <c r="H400" i="1"/>
  <c r="I400" i="1" s="1"/>
  <c r="J400" i="1" s="1"/>
  <c r="H399" i="1"/>
  <c r="I399" i="1" s="1"/>
  <c r="J399" i="1" s="1"/>
  <c r="H398" i="1"/>
  <c r="I398" i="1" s="1"/>
  <c r="J398" i="1" s="1"/>
  <c r="H397" i="1"/>
  <c r="I397" i="1" s="1"/>
  <c r="J397" i="1" s="1"/>
  <c r="H395" i="1"/>
  <c r="I395" i="1" s="1"/>
  <c r="J395" i="1" s="1"/>
  <c r="H394" i="1"/>
  <c r="I394" i="1" s="1"/>
  <c r="J394" i="1" s="1"/>
  <c r="H393" i="1"/>
  <c r="I393" i="1" s="1"/>
  <c r="J393" i="1" s="1"/>
  <c r="H391" i="1"/>
  <c r="I391" i="1" s="1"/>
  <c r="J391" i="1" s="1"/>
  <c r="H390" i="1"/>
  <c r="I390" i="1" s="1"/>
  <c r="J390" i="1" s="1"/>
  <c r="H389" i="1"/>
  <c r="I389" i="1" s="1"/>
  <c r="J389" i="1" s="1"/>
  <c r="H387" i="1"/>
  <c r="I387" i="1" s="1"/>
  <c r="J387" i="1" s="1"/>
  <c r="H383" i="1"/>
  <c r="I383" i="1" s="1"/>
  <c r="J383" i="1" s="1"/>
  <c r="H382" i="1"/>
  <c r="I382" i="1" s="1"/>
  <c r="J382" i="1" s="1"/>
  <c r="H381" i="1"/>
  <c r="I381" i="1" s="1"/>
  <c r="J381" i="1" s="1"/>
  <c r="H380" i="1"/>
  <c r="I380" i="1" s="1"/>
  <c r="J380" i="1" s="1"/>
  <c r="H379" i="1"/>
  <c r="I379" i="1" s="1"/>
  <c r="J379" i="1" s="1"/>
  <c r="H378" i="1"/>
  <c r="I378" i="1" s="1"/>
  <c r="J378" i="1" s="1"/>
  <c r="H377" i="1"/>
  <c r="I377" i="1" s="1"/>
  <c r="J377" i="1" s="1"/>
  <c r="H376" i="1"/>
  <c r="I376" i="1" s="1"/>
  <c r="J376" i="1" s="1"/>
  <c r="H375" i="1"/>
  <c r="I375" i="1" s="1"/>
  <c r="J375" i="1" s="1"/>
  <c r="H374" i="1"/>
  <c r="I374" i="1" s="1"/>
  <c r="J374" i="1" s="1"/>
  <c r="H373" i="1"/>
  <c r="I373" i="1" s="1"/>
  <c r="J373" i="1" s="1"/>
  <c r="H372" i="1"/>
  <c r="I372" i="1" s="1"/>
  <c r="J372" i="1" s="1"/>
  <c r="H370" i="1"/>
  <c r="I370" i="1" s="1"/>
  <c r="J370" i="1" s="1"/>
  <c r="H369" i="1"/>
  <c r="I369" i="1" s="1"/>
  <c r="J369" i="1" s="1"/>
  <c r="H368" i="1"/>
  <c r="I368" i="1" s="1"/>
  <c r="J368" i="1" s="1"/>
  <c r="H367" i="1"/>
  <c r="I367" i="1" s="1"/>
  <c r="J367" i="1" s="1"/>
  <c r="H366" i="1"/>
  <c r="I366" i="1" s="1"/>
  <c r="J366" i="1" s="1"/>
  <c r="H365" i="1"/>
  <c r="I365" i="1" s="1"/>
  <c r="J365" i="1" s="1"/>
  <c r="H364" i="1"/>
  <c r="I364" i="1" s="1"/>
  <c r="J364" i="1" s="1"/>
  <c r="H363" i="1"/>
  <c r="I363" i="1" s="1"/>
  <c r="J363" i="1" s="1"/>
  <c r="H362" i="1"/>
  <c r="I362" i="1" s="1"/>
  <c r="J362" i="1" s="1"/>
  <c r="H360" i="1"/>
  <c r="I360" i="1" s="1"/>
  <c r="J360" i="1" s="1"/>
  <c r="H359" i="1"/>
  <c r="I359" i="1" s="1"/>
  <c r="J359" i="1" s="1"/>
  <c r="H358" i="1"/>
  <c r="I358" i="1" s="1"/>
  <c r="J358" i="1" s="1"/>
  <c r="H357" i="1"/>
  <c r="I357" i="1" s="1"/>
  <c r="J357" i="1" s="1"/>
  <c r="H356" i="1"/>
  <c r="I356" i="1" s="1"/>
  <c r="J356" i="1" s="1"/>
  <c r="H355" i="1"/>
  <c r="I355" i="1" s="1"/>
  <c r="J355" i="1" s="1"/>
  <c r="H354" i="1"/>
  <c r="I354" i="1" s="1"/>
  <c r="J354" i="1" s="1"/>
  <c r="H353" i="1"/>
  <c r="I353" i="1" s="1"/>
  <c r="J353" i="1" s="1"/>
  <c r="H351" i="1"/>
  <c r="I351" i="1" s="1"/>
  <c r="J351" i="1" s="1"/>
  <c r="H350" i="1"/>
  <c r="I350" i="1" s="1"/>
  <c r="J350" i="1" s="1"/>
  <c r="H349" i="1"/>
  <c r="I349" i="1" s="1"/>
  <c r="J349" i="1" s="1"/>
  <c r="H348" i="1"/>
  <c r="I348" i="1" s="1"/>
  <c r="J348" i="1" s="1"/>
  <c r="H347" i="1"/>
  <c r="I347" i="1" s="1"/>
  <c r="J347" i="1" s="1"/>
  <c r="H346" i="1"/>
  <c r="I346" i="1" s="1"/>
  <c r="J346" i="1" s="1"/>
  <c r="H345" i="1"/>
  <c r="I345" i="1" s="1"/>
  <c r="J345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J340" i="1" s="1"/>
  <c r="H339" i="1"/>
  <c r="I339" i="1" s="1"/>
  <c r="J339" i="1" s="1"/>
  <c r="H338" i="1"/>
  <c r="I338" i="1" s="1"/>
  <c r="J338" i="1" s="1"/>
  <c r="H337" i="1"/>
  <c r="I337" i="1" s="1"/>
  <c r="J337" i="1" s="1"/>
  <c r="H336" i="1"/>
  <c r="I336" i="1" s="1"/>
  <c r="J336" i="1" s="1"/>
  <c r="H334" i="1"/>
  <c r="I334" i="1" s="1"/>
  <c r="J334" i="1" s="1"/>
  <c r="H333" i="1"/>
  <c r="I333" i="1" s="1"/>
  <c r="J333" i="1" s="1"/>
  <c r="H332" i="1"/>
  <c r="I332" i="1" s="1"/>
  <c r="J332" i="1" s="1"/>
  <c r="H331" i="1"/>
  <c r="I331" i="1" s="1"/>
  <c r="J331" i="1" s="1"/>
  <c r="H330" i="1"/>
  <c r="I330" i="1" s="1"/>
  <c r="J330" i="1" s="1"/>
  <c r="H329" i="1"/>
  <c r="I329" i="1" s="1"/>
  <c r="J329" i="1" s="1"/>
  <c r="H328" i="1"/>
  <c r="I328" i="1" s="1"/>
  <c r="J328" i="1" s="1"/>
  <c r="H327" i="1"/>
  <c r="I327" i="1" s="1"/>
  <c r="J327" i="1" s="1"/>
  <c r="H326" i="1"/>
  <c r="I326" i="1" s="1"/>
  <c r="J326" i="1" s="1"/>
  <c r="H325" i="1"/>
  <c r="I325" i="1" s="1"/>
  <c r="J325" i="1" s="1"/>
  <c r="H324" i="1"/>
  <c r="I324" i="1" s="1"/>
  <c r="J324" i="1" s="1"/>
  <c r="H323" i="1"/>
  <c r="I323" i="1" s="1"/>
  <c r="J323" i="1" s="1"/>
  <c r="H322" i="1"/>
  <c r="I322" i="1" s="1"/>
  <c r="J322" i="1" s="1"/>
  <c r="H321" i="1"/>
  <c r="I321" i="1" s="1"/>
  <c r="J321" i="1" s="1"/>
  <c r="H319" i="1"/>
  <c r="I319" i="1" s="1"/>
  <c r="J319" i="1" s="1"/>
  <c r="H318" i="1"/>
  <c r="I318" i="1" s="1"/>
  <c r="J318" i="1" s="1"/>
  <c r="H317" i="1"/>
  <c r="I317" i="1" s="1"/>
  <c r="J317" i="1" s="1"/>
  <c r="H315" i="1"/>
  <c r="I315" i="1" s="1"/>
  <c r="J315" i="1" s="1"/>
  <c r="H314" i="1"/>
  <c r="I314" i="1" s="1"/>
  <c r="J314" i="1" s="1"/>
  <c r="H313" i="1"/>
  <c r="I313" i="1" s="1"/>
  <c r="J313" i="1" s="1"/>
  <c r="H312" i="1"/>
  <c r="I312" i="1" s="1"/>
  <c r="J312" i="1" s="1"/>
  <c r="H311" i="1"/>
  <c r="I311" i="1" s="1"/>
  <c r="J311" i="1" s="1"/>
  <c r="H310" i="1"/>
  <c r="I310" i="1" s="1"/>
  <c r="J310" i="1" s="1"/>
  <c r="H309" i="1"/>
  <c r="I309" i="1" s="1"/>
  <c r="J309" i="1" s="1"/>
  <c r="H308" i="1"/>
  <c r="I308" i="1" s="1"/>
  <c r="J308" i="1" s="1"/>
  <c r="H307" i="1"/>
  <c r="I307" i="1" s="1"/>
  <c r="J307" i="1" s="1"/>
  <c r="H306" i="1"/>
  <c r="I306" i="1" s="1"/>
  <c r="J306" i="1" s="1"/>
  <c r="H305" i="1"/>
  <c r="I305" i="1" s="1"/>
  <c r="J305" i="1" s="1"/>
  <c r="H304" i="1"/>
  <c r="I304" i="1" s="1"/>
  <c r="J304" i="1" s="1"/>
  <c r="H303" i="1"/>
  <c r="I303" i="1" s="1"/>
  <c r="J303" i="1" s="1"/>
  <c r="H302" i="1"/>
  <c r="I302" i="1" s="1"/>
  <c r="J302" i="1" s="1"/>
  <c r="H300" i="1"/>
  <c r="I300" i="1" s="1"/>
  <c r="J300" i="1" s="1"/>
  <c r="H299" i="1"/>
  <c r="I299" i="1" s="1"/>
  <c r="J299" i="1" s="1"/>
  <c r="H298" i="1"/>
  <c r="I298" i="1" s="1"/>
  <c r="J298" i="1" s="1"/>
  <c r="H297" i="1"/>
  <c r="I297" i="1" s="1"/>
  <c r="J297" i="1" s="1"/>
  <c r="H296" i="1"/>
  <c r="I296" i="1" s="1"/>
  <c r="J296" i="1" s="1"/>
  <c r="H294" i="1"/>
  <c r="I294" i="1" s="1"/>
  <c r="J294" i="1" s="1"/>
  <c r="H293" i="1"/>
  <c r="I293" i="1" s="1"/>
  <c r="J293" i="1" s="1"/>
  <c r="H292" i="1"/>
  <c r="I292" i="1" s="1"/>
  <c r="J292" i="1" s="1"/>
  <c r="H291" i="1"/>
  <c r="I291" i="1" s="1"/>
  <c r="J291" i="1" s="1"/>
  <c r="H290" i="1"/>
  <c r="I290" i="1" s="1"/>
  <c r="J290" i="1" s="1"/>
  <c r="H289" i="1"/>
  <c r="I289" i="1" s="1"/>
  <c r="J289" i="1" s="1"/>
  <c r="H286" i="1"/>
  <c r="I286" i="1" s="1"/>
  <c r="J286" i="1" s="1"/>
  <c r="H285" i="1"/>
  <c r="I285" i="1" s="1"/>
  <c r="J285" i="1" s="1"/>
  <c r="H284" i="1"/>
  <c r="I284" i="1" s="1"/>
  <c r="J284" i="1" s="1"/>
  <c r="H283" i="1"/>
  <c r="I283" i="1" s="1"/>
  <c r="J283" i="1" s="1"/>
  <c r="H282" i="1"/>
  <c r="I282" i="1" s="1"/>
  <c r="J282" i="1" s="1"/>
  <c r="H281" i="1"/>
  <c r="I281" i="1" s="1"/>
  <c r="J281" i="1" s="1"/>
  <c r="H280" i="1"/>
  <c r="I280" i="1" s="1"/>
  <c r="J280" i="1" s="1"/>
  <c r="H279" i="1"/>
  <c r="I279" i="1" s="1"/>
  <c r="J279" i="1" s="1"/>
  <c r="H278" i="1"/>
  <c r="I278" i="1" s="1"/>
  <c r="J278" i="1" s="1"/>
  <c r="H277" i="1"/>
  <c r="I277" i="1" s="1"/>
  <c r="J277" i="1" s="1"/>
  <c r="H276" i="1"/>
  <c r="I276" i="1" s="1"/>
  <c r="J276" i="1" s="1"/>
  <c r="H275" i="1"/>
  <c r="I275" i="1" s="1"/>
  <c r="J275" i="1" s="1"/>
  <c r="H274" i="1"/>
  <c r="I274" i="1" s="1"/>
  <c r="J274" i="1" s="1"/>
  <c r="H273" i="1"/>
  <c r="I273" i="1" s="1"/>
  <c r="J273" i="1" s="1"/>
  <c r="H272" i="1"/>
  <c r="I272" i="1" s="1"/>
  <c r="J272" i="1" s="1"/>
  <c r="H271" i="1"/>
  <c r="I271" i="1" s="1"/>
  <c r="J271" i="1" s="1"/>
  <c r="H270" i="1"/>
  <c r="I270" i="1" s="1"/>
  <c r="J270" i="1" s="1"/>
  <c r="H269" i="1"/>
  <c r="I269" i="1" s="1"/>
  <c r="J269" i="1" s="1"/>
  <c r="H268" i="1"/>
  <c r="I268" i="1" s="1"/>
  <c r="J268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2" i="1"/>
  <c r="I262" i="1" s="1"/>
  <c r="J262" i="1" s="1"/>
  <c r="H261" i="1"/>
  <c r="I261" i="1" s="1"/>
  <c r="J261" i="1" s="1"/>
  <c r="H260" i="1"/>
  <c r="I260" i="1" s="1"/>
  <c r="J260" i="1" s="1"/>
  <c r="H259" i="1"/>
  <c r="I259" i="1" s="1"/>
  <c r="J259" i="1" s="1"/>
  <c r="H258" i="1"/>
  <c r="I258" i="1" s="1"/>
  <c r="J258" i="1" s="1"/>
  <c r="H257" i="1"/>
  <c r="I257" i="1" s="1"/>
  <c r="J257" i="1" s="1"/>
  <c r="H256" i="1"/>
  <c r="I256" i="1" s="1"/>
  <c r="J256" i="1" s="1"/>
  <c r="H255" i="1"/>
  <c r="I255" i="1" s="1"/>
  <c r="J255" i="1" s="1"/>
  <c r="H254" i="1"/>
  <c r="I254" i="1" s="1"/>
  <c r="J254" i="1" s="1"/>
  <c r="H253" i="1"/>
  <c r="I253" i="1" s="1"/>
  <c r="J253" i="1" s="1"/>
  <c r="H252" i="1"/>
  <c r="I252" i="1" s="1"/>
  <c r="J252" i="1" s="1"/>
  <c r="H251" i="1"/>
  <c r="I251" i="1" s="1"/>
  <c r="J251" i="1" s="1"/>
  <c r="H250" i="1"/>
  <c r="I250" i="1" s="1"/>
  <c r="J250" i="1" s="1"/>
  <c r="H249" i="1"/>
  <c r="I249" i="1" s="1"/>
  <c r="J249" i="1" s="1"/>
  <c r="H248" i="1"/>
  <c r="I248" i="1" s="1"/>
  <c r="J248" i="1" s="1"/>
  <c r="H247" i="1"/>
  <c r="I247" i="1" s="1"/>
  <c r="J247" i="1" s="1"/>
  <c r="H246" i="1"/>
  <c r="I246" i="1" s="1"/>
  <c r="J246" i="1" s="1"/>
  <c r="H245" i="1"/>
  <c r="I245" i="1" s="1"/>
  <c r="J245" i="1" s="1"/>
  <c r="H244" i="1"/>
  <c r="I244" i="1" s="1"/>
  <c r="J244" i="1" s="1"/>
  <c r="H243" i="1"/>
  <c r="I243" i="1" s="1"/>
  <c r="J243" i="1" s="1"/>
  <c r="H241" i="1"/>
  <c r="I241" i="1" s="1"/>
  <c r="J241" i="1" s="1"/>
  <c r="H240" i="1"/>
  <c r="I240" i="1" s="1"/>
  <c r="J240" i="1" s="1"/>
  <c r="H239" i="1"/>
  <c r="I239" i="1" s="1"/>
  <c r="J239" i="1" s="1"/>
  <c r="H238" i="1"/>
  <c r="I238" i="1" s="1"/>
  <c r="J238" i="1" s="1"/>
  <c r="H237" i="1"/>
  <c r="I237" i="1" s="1"/>
  <c r="J237" i="1" s="1"/>
  <c r="H236" i="1"/>
  <c r="I236" i="1" s="1"/>
  <c r="J236" i="1" s="1"/>
  <c r="H235" i="1"/>
  <c r="I235" i="1" s="1"/>
  <c r="J235" i="1" s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29" i="1"/>
  <c r="I229" i="1" s="1"/>
  <c r="J229" i="1" s="1"/>
  <c r="H228" i="1"/>
  <c r="I228" i="1" s="1"/>
  <c r="J228" i="1" s="1"/>
  <c r="H227" i="1"/>
  <c r="I227" i="1" s="1"/>
  <c r="J227" i="1" s="1"/>
  <c r="H226" i="1"/>
  <c r="I226" i="1" s="1"/>
  <c r="J226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19" i="1"/>
  <c r="I219" i="1" s="1"/>
  <c r="J219" i="1" s="1"/>
  <c r="H218" i="1"/>
  <c r="I218" i="1" s="1"/>
  <c r="J218" i="1" s="1"/>
  <c r="H217" i="1"/>
  <c r="I217" i="1" s="1"/>
  <c r="J217" i="1" s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H212" i="1"/>
  <c r="I212" i="1" s="1"/>
  <c r="J212" i="1" s="1"/>
  <c r="H211" i="1"/>
  <c r="I211" i="1" s="1"/>
  <c r="J211" i="1" s="1"/>
  <c r="H210" i="1"/>
  <c r="I210" i="1" s="1"/>
  <c r="J210" i="1" s="1"/>
  <c r="H209" i="1"/>
  <c r="I209" i="1" s="1"/>
  <c r="J209" i="1" s="1"/>
  <c r="H208" i="1"/>
  <c r="I208" i="1" s="1"/>
  <c r="J208" i="1" s="1"/>
  <c r="H206" i="1"/>
  <c r="I206" i="1" s="1"/>
  <c r="J206" i="1" s="1"/>
  <c r="H205" i="1"/>
  <c r="I205" i="1" s="1"/>
  <c r="J205" i="1" s="1"/>
  <c r="H204" i="1"/>
  <c r="I204" i="1" s="1"/>
  <c r="J204" i="1" s="1"/>
  <c r="H203" i="1"/>
  <c r="I203" i="1" s="1"/>
  <c r="J203" i="1" s="1"/>
  <c r="H202" i="1"/>
  <c r="I202" i="1" s="1"/>
  <c r="J202" i="1" s="1"/>
  <c r="H201" i="1"/>
  <c r="I201" i="1" s="1"/>
  <c r="J201" i="1" s="1"/>
  <c r="H200" i="1"/>
  <c r="I200" i="1" s="1"/>
  <c r="J200" i="1" s="1"/>
  <c r="H199" i="1"/>
  <c r="I199" i="1" s="1"/>
  <c r="J199" i="1" s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H193" i="1"/>
  <c r="I193" i="1" s="1"/>
  <c r="J193" i="1" s="1"/>
  <c r="H192" i="1"/>
  <c r="I192" i="1" s="1"/>
  <c r="J192" i="1" s="1"/>
  <c r="H191" i="1"/>
  <c r="I191" i="1" s="1"/>
  <c r="J191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H182" i="1"/>
  <c r="I182" i="1" s="1"/>
  <c r="J182" i="1" s="1"/>
  <c r="H181" i="1"/>
  <c r="I181" i="1" s="1"/>
  <c r="J181" i="1" s="1"/>
  <c r="H180" i="1"/>
  <c r="I180" i="1" s="1"/>
  <c r="J180" i="1" s="1"/>
  <c r="H179" i="1"/>
  <c r="I179" i="1" s="1"/>
  <c r="J179" i="1" s="1"/>
  <c r="H178" i="1"/>
  <c r="I178" i="1" s="1"/>
  <c r="J178" i="1" s="1"/>
  <c r="H177" i="1"/>
  <c r="I177" i="1" s="1"/>
  <c r="J177" i="1" s="1"/>
  <c r="H176" i="1"/>
  <c r="I176" i="1" s="1"/>
  <c r="J176" i="1" s="1"/>
  <c r="H175" i="1"/>
  <c r="I175" i="1" s="1"/>
  <c r="J175" i="1" s="1"/>
  <c r="H174" i="1"/>
  <c r="I174" i="1" s="1"/>
  <c r="J174" i="1" s="1"/>
  <c r="H173" i="1"/>
  <c r="I173" i="1" s="1"/>
  <c r="J173" i="1" s="1"/>
  <c r="H171" i="1"/>
  <c r="I171" i="1" s="1"/>
  <c r="J171" i="1" s="1"/>
  <c r="H170" i="1"/>
  <c r="I170" i="1" s="1"/>
  <c r="J170" i="1" s="1"/>
  <c r="H169" i="1"/>
  <c r="I169" i="1" s="1"/>
  <c r="J169" i="1" s="1"/>
  <c r="H168" i="1"/>
  <c r="I168" i="1" s="1"/>
  <c r="J168" i="1" s="1"/>
  <c r="H167" i="1"/>
  <c r="I167" i="1" s="1"/>
  <c r="J167" i="1" s="1"/>
  <c r="H166" i="1"/>
  <c r="I166" i="1" s="1"/>
  <c r="J166" i="1" s="1"/>
  <c r="H164" i="1"/>
  <c r="I164" i="1" s="1"/>
  <c r="J164" i="1" s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H159" i="1"/>
  <c r="I159" i="1" s="1"/>
  <c r="J159" i="1" s="1"/>
  <c r="H156" i="1"/>
  <c r="I156" i="1" s="1"/>
  <c r="J156" i="1" s="1"/>
  <c r="H155" i="1"/>
  <c r="I155" i="1" s="1"/>
  <c r="J155" i="1" s="1"/>
  <c r="H154" i="1"/>
  <c r="I154" i="1" s="1"/>
  <c r="J154" i="1" s="1"/>
  <c r="H153" i="1"/>
  <c r="I153" i="1" s="1"/>
  <c r="J153" i="1" s="1"/>
  <c r="H152" i="1"/>
  <c r="I152" i="1" s="1"/>
  <c r="J152" i="1" s="1"/>
  <c r="H150" i="1"/>
  <c r="I150" i="1" s="1"/>
  <c r="J150" i="1" s="1"/>
  <c r="H149" i="1"/>
  <c r="I149" i="1" s="1"/>
  <c r="J149" i="1" s="1"/>
  <c r="H148" i="1"/>
  <c r="I148" i="1" s="1"/>
  <c r="J148" i="1" s="1"/>
  <c r="H147" i="1"/>
  <c r="I147" i="1" s="1"/>
  <c r="J147" i="1" s="1"/>
  <c r="H146" i="1"/>
  <c r="I146" i="1" s="1"/>
  <c r="J146" i="1" s="1"/>
  <c r="H145" i="1"/>
  <c r="I145" i="1" s="1"/>
  <c r="J145" i="1" s="1"/>
  <c r="H144" i="1"/>
  <c r="I144" i="1" s="1"/>
  <c r="J144" i="1" s="1"/>
  <c r="H143" i="1"/>
  <c r="I143" i="1" s="1"/>
  <c r="J143" i="1" s="1"/>
  <c r="H142" i="1"/>
  <c r="I142" i="1" s="1"/>
  <c r="J142" i="1" s="1"/>
  <c r="H141" i="1"/>
  <c r="I141" i="1" s="1"/>
  <c r="J141" i="1" s="1"/>
  <c r="H140" i="1"/>
  <c r="I140" i="1" s="1"/>
  <c r="J140" i="1" s="1"/>
  <c r="H138" i="1"/>
  <c r="I138" i="1" s="1"/>
  <c r="J138" i="1" s="1"/>
  <c r="H137" i="1"/>
  <c r="I137" i="1" s="1"/>
  <c r="J137" i="1" s="1"/>
  <c r="H136" i="1"/>
  <c r="I136" i="1" s="1"/>
  <c r="J136" i="1" s="1"/>
  <c r="H135" i="1"/>
  <c r="I135" i="1" s="1"/>
  <c r="J135" i="1" s="1"/>
  <c r="H134" i="1"/>
  <c r="I134" i="1" s="1"/>
  <c r="J134" i="1" s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129" i="1"/>
  <c r="I129" i="1" s="1"/>
  <c r="J129" i="1" s="1"/>
  <c r="H127" i="1"/>
  <c r="I127" i="1" s="1"/>
  <c r="J127" i="1" s="1"/>
  <c r="H125" i="1"/>
  <c r="I125" i="1" s="1"/>
  <c r="J125" i="1" s="1"/>
  <c r="H124" i="1"/>
  <c r="I124" i="1" s="1"/>
  <c r="J124" i="1" s="1"/>
  <c r="H123" i="1"/>
  <c r="I123" i="1" s="1"/>
  <c r="J123" i="1" s="1"/>
  <c r="H121" i="1"/>
  <c r="I121" i="1" s="1"/>
  <c r="J121" i="1" s="1"/>
  <c r="H120" i="1"/>
  <c r="I120" i="1" s="1"/>
  <c r="J120" i="1" s="1"/>
  <c r="H119" i="1"/>
  <c r="I119" i="1" s="1"/>
  <c r="J119" i="1" s="1"/>
  <c r="H118" i="1"/>
  <c r="I118" i="1" s="1"/>
  <c r="J118" i="1" s="1"/>
  <c r="H117" i="1"/>
  <c r="I117" i="1" s="1"/>
  <c r="J117" i="1" s="1"/>
  <c r="H116" i="1"/>
  <c r="I116" i="1" s="1"/>
  <c r="J116" i="1" s="1"/>
  <c r="I112" i="1"/>
  <c r="J112" i="1" s="1"/>
  <c r="H112" i="1"/>
  <c r="H110" i="1"/>
  <c r="I110" i="1" s="1"/>
  <c r="J110" i="1" s="1"/>
  <c r="H109" i="1"/>
  <c r="I109" i="1" s="1"/>
  <c r="J109" i="1" s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6" i="1"/>
  <c r="I96" i="1" s="1"/>
  <c r="J96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3" i="1"/>
  <c r="I83" i="1" s="1"/>
  <c r="J83" i="1" s="1"/>
  <c r="H82" i="1"/>
  <c r="I82" i="1" s="1"/>
  <c r="J82" i="1" s="1"/>
  <c r="H81" i="1"/>
  <c r="I81" i="1" s="1"/>
  <c r="J81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J76" i="1" s="1"/>
  <c r="H75" i="1"/>
  <c r="I75" i="1" s="1"/>
  <c r="J75" i="1" s="1"/>
  <c r="H74" i="1"/>
  <c r="I74" i="1" s="1"/>
  <c r="J74" i="1" s="1"/>
  <c r="H73" i="1"/>
  <c r="I73" i="1" s="1"/>
  <c r="J73" i="1" s="1"/>
  <c r="H72" i="1"/>
  <c r="I72" i="1" s="1"/>
  <c r="J72" i="1" s="1"/>
  <c r="H71" i="1"/>
  <c r="I71" i="1" s="1"/>
  <c r="J71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H60" i="1"/>
  <c r="I60" i="1" s="1"/>
  <c r="J60" i="1" s="1"/>
  <c r="H58" i="1"/>
  <c r="I58" i="1" s="1"/>
  <c r="J58" i="1" s="1"/>
  <c r="H54" i="1"/>
  <c r="I54" i="1" s="1"/>
  <c r="J54" i="1" s="1"/>
  <c r="H53" i="1"/>
  <c r="I53" i="1" s="1"/>
  <c r="J53" i="1" s="1"/>
  <c r="H52" i="1"/>
  <c r="I52" i="1" s="1"/>
  <c r="J52" i="1" s="1"/>
  <c r="H51" i="1"/>
  <c r="I51" i="1" s="1"/>
  <c r="J51" i="1" s="1"/>
  <c r="H50" i="1"/>
  <c r="I50" i="1" s="1"/>
  <c r="J50" i="1" s="1"/>
  <c r="H49" i="1"/>
  <c r="I49" i="1" s="1"/>
  <c r="J49" i="1" s="1"/>
  <c r="H47" i="1"/>
  <c r="I47" i="1" s="1"/>
  <c r="J47" i="1" s="1"/>
  <c r="H46" i="1"/>
  <c r="I46" i="1" s="1"/>
  <c r="J46" i="1" s="1"/>
  <c r="H45" i="1"/>
  <c r="I45" i="1" s="1"/>
  <c r="J45" i="1" s="1"/>
  <c r="H43" i="1"/>
  <c r="I43" i="1" s="1"/>
  <c r="J43" i="1" s="1"/>
  <c r="H42" i="1"/>
  <c r="I42" i="1" s="1"/>
  <c r="J42" i="1" s="1"/>
  <c r="H41" i="1"/>
  <c r="I41" i="1" s="1"/>
  <c r="J41" i="1" s="1"/>
  <c r="H40" i="1"/>
  <c r="I40" i="1" s="1"/>
  <c r="J40" i="1" s="1"/>
  <c r="H39" i="1"/>
  <c r="I39" i="1" s="1"/>
  <c r="J39" i="1" s="1"/>
  <c r="H38" i="1"/>
  <c r="I38" i="1" s="1"/>
  <c r="J38" i="1" s="1"/>
  <c r="H37" i="1"/>
  <c r="I37" i="1" s="1"/>
  <c r="J37" i="1" s="1"/>
  <c r="H35" i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6" i="1"/>
  <c r="I26" i="1" s="1"/>
  <c r="J26" i="1" s="1"/>
  <c r="H25" i="1"/>
  <c r="I25" i="1" s="1"/>
  <c r="J25" i="1" s="1"/>
  <c r="H24" i="1"/>
  <c r="I24" i="1" s="1"/>
  <c r="J24" i="1" s="1"/>
  <c r="H22" i="1"/>
  <c r="I22" i="1" s="1"/>
  <c r="J22" i="1" s="1"/>
  <c r="H21" i="1"/>
  <c r="I21" i="1" s="1"/>
  <c r="J21" i="1" s="1"/>
  <c r="H20" i="1"/>
  <c r="I20" i="1" s="1"/>
  <c r="J20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  <c r="H8" i="1"/>
  <c r="I8" i="1" s="1"/>
  <c r="J8" i="1" s="1"/>
  <c r="H6" i="1"/>
  <c r="I6" i="1" s="1"/>
  <c r="J6" i="1" s="1"/>
  <c r="I899" i="1" l="1"/>
  <c r="J899" i="1" s="1"/>
  <c r="I1344" i="1"/>
  <c r="J1344" i="1" s="1"/>
  <c r="I48" i="1"/>
  <c r="J48" i="1" s="1"/>
  <c r="I19" i="1"/>
  <c r="J19" i="1" s="1"/>
  <c r="I55" i="1"/>
  <c r="J55" i="1" s="1"/>
  <c r="I1222" i="1"/>
  <c r="J1222" i="1" s="1"/>
  <c r="I23" i="1"/>
  <c r="J23" i="1" s="1"/>
  <c r="I881" i="1"/>
  <c r="J881" i="1" s="1"/>
  <c r="I1331" i="1"/>
  <c r="J1331" i="1" s="1"/>
  <c r="I919" i="1"/>
  <c r="J919" i="1" s="1"/>
  <c r="I27" i="1"/>
  <c r="J27" i="1" s="1"/>
  <c r="I36" i="1"/>
  <c r="J36" i="1" s="1"/>
  <c r="I1346" i="1"/>
  <c r="J1346" i="1" s="1"/>
  <c r="I7" i="1"/>
  <c r="J7" i="1" s="1"/>
  <c r="I886" i="1"/>
  <c r="J886" i="1" s="1"/>
  <c r="I5" i="1"/>
  <c r="J5" i="1" s="1"/>
  <c r="I44" i="1"/>
  <c r="J44" i="1" s="1"/>
  <c r="I913" i="1"/>
  <c r="J913" i="1" s="1"/>
  <c r="I1351" i="1"/>
  <c r="J1351" i="1" s="1"/>
  <c r="H1362" i="1" l="1"/>
  <c r="L1362" i="1" l="1"/>
  <c r="H1360" i="1"/>
</calcChain>
</file>

<file path=xl/sharedStrings.xml><?xml version="1.0" encoding="utf-8"?>
<sst xmlns="http://schemas.openxmlformats.org/spreadsheetml/2006/main" count="6400" uniqueCount="2744">
  <si>
    <t>Obra</t>
  </si>
  <si>
    <t>Bancos</t>
  </si>
  <si>
    <t>B.D.I.</t>
  </si>
  <si>
    <t>Encargos Sociais</t>
  </si>
  <si>
    <t>CONSTRUÇÃO DA ASSEMBLEIA LEGISLATIVA DE ALAGOAS</t>
  </si>
  <si>
    <t>31,29%</t>
  </si>
  <si>
    <t>Desonerado: 
Horista: 85,14%
Mensalista: 46,59%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</si>
  <si>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</si>
  <si>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</si>
  <si>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</si>
  <si>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</si>
  <si>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</si>
  <si>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</si>
  <si>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</si>
  <si>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</si>
  <si>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</si>
  <si>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</si>
  <si>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</si>
  <si>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</si>
  <si>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LOCAL</t>
  </si>
  <si>
    <t xml:space="preserve"> 1.2 </t>
  </si>
  <si>
    <t xml:space="preserve"> COMP-1600 </t>
  </si>
  <si>
    <t>Próprio</t>
  </si>
  <si>
    <t xml:space="preserve"> 2 </t>
  </si>
  <si>
    <t>SERVIÇOS PRELIMINARES</t>
  </si>
  <si>
    <t xml:space="preserve"> 2.1 </t>
  </si>
  <si>
    <t xml:space="preserve"> 51 </t>
  </si>
  <si>
    <t>ORSE</t>
  </si>
  <si>
    <t xml:space="preserve"> 2.2 </t>
  </si>
  <si>
    <t xml:space="preserve"> 93206 </t>
  </si>
  <si>
    <t>SINAPI</t>
  </si>
  <si>
    <t>EXECUÇÃO DE ESCRITÓRIO EM CANTEIRO DE OBRA EM ALVENARIA, NÃO INCLUSO MOBILIÁRIO E EQUIPAMENTOS. AF_02/2016</t>
  </si>
  <si>
    <t xml:space="preserve"> 2.3 </t>
  </si>
  <si>
    <t xml:space="preserve"> 93211 </t>
  </si>
  <si>
    <t>EXECUÇÃO DE REFEITÓRIO EM CANTEIRO DE OBRA EM ALVENARIA, NÃO INCLUSO MOBILIÁRIO E EQUIPAMENTOS. AF_02/2016</t>
  </si>
  <si>
    <t xml:space="preserve"> 2.4 </t>
  </si>
  <si>
    <t xml:space="preserve"> 93209 </t>
  </si>
  <si>
    <t>EXECUÇÃO DE ALMOXARIFADO EM CANTEIRO DE OBRA EM ALVENARIA, INCLUSO PRATELEIRAS. AF_02/2016</t>
  </si>
  <si>
    <t xml:space="preserve"> 2.5 </t>
  </si>
  <si>
    <t xml:space="preserve"> 93213 </t>
  </si>
  <si>
    <t>EXECUÇÃO DE SANITÁRIO E VESTIÁRIO EM CANTEIRO DE OBRA EM ALVENARIA, NÃO INCLUSO MOBILIÁRIO. AF_02/2016</t>
  </si>
  <si>
    <t xml:space="preserve"> 2.6 </t>
  </si>
  <si>
    <t xml:space="preserve"> CP-6096-008 </t>
  </si>
  <si>
    <t>UN</t>
  </si>
  <si>
    <t xml:space="preserve"> 2.7 </t>
  </si>
  <si>
    <t xml:space="preserve"> 101493 </t>
  </si>
  <si>
    <t>ENTRADA DE ENERGIA ELÉTRICA, AÉREA, MONOFÁSICA, COM CAIXA DE EMBUTIR, CABO DE 10 MM2 E DISJUNTOR DIN 50A (NÃO INCLUSO O POSTE DE CONCRETO). AF_07/2020_PS</t>
  </si>
  <si>
    <t xml:space="preserve"> 2.8 </t>
  </si>
  <si>
    <t xml:space="preserve"> 98459 </t>
  </si>
  <si>
    <t>TAPUME COM TELHA METÁLICA. AF_05/2018</t>
  </si>
  <si>
    <t xml:space="preserve"> 2.9 </t>
  </si>
  <si>
    <t xml:space="preserve"> COMP-MOB02 </t>
  </si>
  <si>
    <t>UND</t>
  </si>
  <si>
    <t xml:space="preserve"> 2.10 </t>
  </si>
  <si>
    <t xml:space="preserve"> COMP-DESMOB02 </t>
  </si>
  <si>
    <t xml:space="preserve"> 2.11 </t>
  </si>
  <si>
    <t xml:space="preserve"> CP-78472-03 </t>
  </si>
  <si>
    <t>SERVICOS TOPOGRAFICOS, INCLUSIVE NOTA DE SERVICOS, ACOMPANHAMENTO E GREIDE</t>
  </si>
  <si>
    <t xml:space="preserve"> 3 </t>
  </si>
  <si>
    <t>DEMOLIÇÕES E RETIRADAS</t>
  </si>
  <si>
    <t xml:space="preserve"> 3.1 </t>
  </si>
  <si>
    <t xml:space="preserve"> 104790 </t>
  </si>
  <si>
    <t>DEMOLIÇÃO DE PISO DE CONCRETO SIMPLES, DE FORMA MECANIZADA COM MARTELETE, SEM REAPROVEITAMENTO. AF_09/2023</t>
  </si>
  <si>
    <t xml:space="preserve"> 3.2 </t>
  </si>
  <si>
    <t xml:space="preserve"> 97624 </t>
  </si>
  <si>
    <t>DEMOLIÇÃO DE ALVENARIA DE TIJOLO MACIÇO, DE FORMA MANUAL, SEM REAPROVEITAMENTO. AF_09/2023</t>
  </si>
  <si>
    <t xml:space="preserve"> 3.3 </t>
  </si>
  <si>
    <t xml:space="preserve"> 100983 </t>
  </si>
  <si>
    <t>CARGA, MANOBRA E DESCARGA DE ENTULHO EM CAMINHÃO BASCULANTE 14 M³ - CARGA COM ESCAVADEIRA HIDRÁULICA  (CAÇAMBA DE 0,80 M³ / 111 HP) E DESCARGA LIVRE (UNIDADE: M3). AF_07/2020</t>
  </si>
  <si>
    <t xml:space="preserve"> 4 </t>
  </si>
  <si>
    <t>TERRAPLENAGEM</t>
  </si>
  <si>
    <t xml:space="preserve"> 4.1 </t>
  </si>
  <si>
    <t xml:space="preserve"> 3658 </t>
  </si>
  <si>
    <t xml:space="preserve"> 4.2 </t>
  </si>
  <si>
    <t xml:space="preserve"> 95876 </t>
  </si>
  <si>
    <t>TRANSPORTE COM CAMINHÃO BASCULANTE DE 14 M³, EM VIA URBANA PAVIMENTADA, DMT ATÉ 30 KM (UNIDADE: M3XKM). AF_07/2020</t>
  </si>
  <si>
    <t>M3XKM</t>
  </si>
  <si>
    <t xml:space="preserve"> 4.3 </t>
  </si>
  <si>
    <t xml:space="preserve"> 100577 </t>
  </si>
  <si>
    <t>REGULARIZAÇÃO E COMPACTAÇÃO DE SUBLEITO DE SOLO PREDOMINANTEMENTE ARENOSO. AF_11/2019</t>
  </si>
  <si>
    <t xml:space="preserve"> 5 </t>
  </si>
  <si>
    <t>INFRAESTRUTURA</t>
  </si>
  <si>
    <t xml:space="preserve"> 5.1 </t>
  </si>
  <si>
    <t xml:space="preserve"> 96520 </t>
  </si>
  <si>
    <t>ESCAVAÇÃO MECANIZADA PARA BLOCO DE COROAMENTO OU SAPATA COM RETROESCAVADEIRA (SEM ESCAVAÇÃO PARA COLOCAÇÃO DE FÔRMAS). AF_06/2017</t>
  </si>
  <si>
    <t xml:space="preserve"> 5.2 </t>
  </si>
  <si>
    <t xml:space="preserve"> 96545 </t>
  </si>
  <si>
    <t>ARMAÇÃO DE BLOCO, VIGA BALDRAME OU SAPATA UTILIZANDO AÇO CA-50 DE 8 MM - MONTAGEM. AF_06/2017</t>
  </si>
  <si>
    <t>KG</t>
  </si>
  <si>
    <t xml:space="preserve"> 5.3 </t>
  </si>
  <si>
    <t xml:space="preserve"> 96535 </t>
  </si>
  <si>
    <t>FABRICAÇÃO, MONTAGEM E DESMONTAGEM DE FÔRMA PARA SAPATA, EM MADEIRA SERRADA, E=25 MM, 4 UTILIZAÇÕES. AF_06/2017</t>
  </si>
  <si>
    <t xml:space="preserve"> 5.4 </t>
  </si>
  <si>
    <t xml:space="preserve"> 040508 </t>
  </si>
  <si>
    <t>SBC</t>
  </si>
  <si>
    <t xml:space="preserve"> 5.5 </t>
  </si>
  <si>
    <t xml:space="preserve"> 104740 </t>
  </si>
  <si>
    <t>REATERRO MECANIZADO DE VALA COM MINICARREGADEIRA, COM COMPACTADOR DE SOLOS DE PERCUSSÃO. AF_08/2023</t>
  </si>
  <si>
    <t xml:space="preserve"> 5.6 </t>
  </si>
  <si>
    <t xml:space="preserve"> 032005 </t>
  </si>
  <si>
    <t>REBAIXAMENTO LENCOL FREATICO -10 SONDAS-PERIODO DE 30 DIAS</t>
  </si>
  <si>
    <t xml:space="preserve"> 5.7 </t>
  </si>
  <si>
    <t xml:space="preserve"> 8024 </t>
  </si>
  <si>
    <t xml:space="preserve"> 5.8 </t>
  </si>
  <si>
    <t xml:space="preserve"> 98562 </t>
  </si>
  <si>
    <t>IMPERMEABILIZAÇÃO DE SUPERFÍCIE COM ARGAMASSA DE CIMENTO E AREIA, COM ADITIVO IMPERMEABILIZANTE, E = 1,5CM. AF_09/2023</t>
  </si>
  <si>
    <t xml:space="preserve"> 6 </t>
  </si>
  <si>
    <t>SUPRAESTRUTURA</t>
  </si>
  <si>
    <t xml:space="preserve"> 6.1 </t>
  </si>
  <si>
    <t xml:space="preserve"> 92761 </t>
  </si>
  <si>
    <t>ARMAÇÃO DE PILAR OU VIGA DE ESTRUTURA CONVENCIONAL DE CONCRETO ARMADO UTILIZANDO AÇO CA-50 DE 8,0 MM - MONTAGEM. AF_06/2022</t>
  </si>
  <si>
    <t xml:space="preserve"> 6.2 </t>
  </si>
  <si>
    <t xml:space="preserve"> 92769 </t>
  </si>
  <si>
    <t>ARMAÇÃO DE LAJE DE ESTRUTURA CONVENCIONAL DE CONCRETO ARMADO UTILIZANDO AÇO CA-50 DE 6,3 MM - MONTAGEM. AF_06/2022</t>
  </si>
  <si>
    <t xml:space="preserve"> 6.3 </t>
  </si>
  <si>
    <t xml:space="preserve"> 92264 </t>
  </si>
  <si>
    <t>FABRICAÇÃO DE FÔRMA PARA PILARES E ESTRUTURAS SIMILARES, EM CHAPA DE MADEIRA COMPENSADA PLASTIFICADA, E = 18 MM. AF_09/2020</t>
  </si>
  <si>
    <t xml:space="preserve"> 6.4 </t>
  </si>
  <si>
    <t xml:space="preserve"> 6.5 </t>
  </si>
  <si>
    <t xml:space="preserve"> 040003 </t>
  </si>
  <si>
    <t xml:space="preserve"> 6.6 </t>
  </si>
  <si>
    <t xml:space="preserve"> 7629 </t>
  </si>
  <si>
    <t xml:space="preserve"> 6.7 </t>
  </si>
  <si>
    <t xml:space="preserve"> 102826 </t>
  </si>
  <si>
    <t>CONJUNTO MACACO E BOMBA HIDRÁULICA PARA PROTENSAO DE CORDOALHAS, ESFORÇO MAXIMO DE 115 TONELADAS - MATERIAIS NA OPERAÇÃO. AF_05/2023</t>
  </si>
  <si>
    <t>H</t>
  </si>
  <si>
    <t xml:space="preserve"> 7 </t>
  </si>
  <si>
    <t>FECHAMENTOS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</si>
  <si>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</si>
  <si>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</si>
  <si>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</si>
  <si>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</si>
  <si>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147 </t>
  </si>
  <si>
    <t xml:space="preserve"> 7.3 </t>
  </si>
  <si>
    <t xml:space="preserve"> 101161 </t>
  </si>
  <si>
    <t>ALVENARIA DE VEDAÇÃO COM ELEMENTO VAZADO DE CONCRETO (COBOGÓ) DE 7X50X50CM E ARGAMASSA DE ASSENTAMENTO COM PREPARO EM BETONEIRA. AF_05/2020</t>
  </si>
  <si>
    <t xml:space="preserve"> 8 </t>
  </si>
  <si>
    <t>COBERTAS</t>
  </si>
  <si>
    <t xml:space="preserve"> 8.1 </t>
  </si>
  <si>
    <t xml:space="preserve"> 98546 </t>
  </si>
  <si>
    <t>IMPERMEABILIZAÇÃO DE SUPERFÍCIE COM MANTA ASFÁLTICA, UMA CAMADA, INCLUSIVE APLICAÇÃO DE PRIMER ASFÁLTICO, E=4MM. AF_09/2023</t>
  </si>
  <si>
    <t xml:space="preserve"> 8.2 </t>
  </si>
  <si>
    <t xml:space="preserve"> 98565 </t>
  </si>
  <si>
    <t>PROTEÇÃO MECÂNICA DE SUPERFICIE HORIZONTAL COM ARGAMASSA DE CIMENTO E AREIA, TRAÇO 1:3, E=3CM. AF_09/2023</t>
  </si>
  <si>
    <t xml:space="preserve"> 8.3 </t>
  </si>
  <si>
    <t xml:space="preserve"> 94216 </t>
  </si>
  <si>
    <t>TELHAMENTO COM TELHA METÁLICA TERMOACÚSTICA E = 30 MM, COM ATÉ 2 ÁGUAS, INCLUSO IÇAMENTO. AF_07/2019</t>
  </si>
  <si>
    <t xml:space="preserve"> 8.4 </t>
  </si>
  <si>
    <t xml:space="preserve"> 94228 </t>
  </si>
  <si>
    <t>CALHA EM CHAPA DE AÇO GALVANIZADO NÚMERO 24, DESENVOLVIMENTO DE 50 CM, INCLUSO TRANSPORTE VERTICAL. AF_07/2019</t>
  </si>
  <si>
    <t>M</t>
  </si>
  <si>
    <t xml:space="preserve"> 8.5 </t>
  </si>
  <si>
    <t xml:space="preserve"> 100775 </t>
  </si>
  <si>
    <t>ESTRUTURA TRELIÇADA DE COBERTURA, TIPO FINK, COM LIGAÇÕES SOLDADAS, INCLUSOS PERFIS METÁLICOS, CHAPAS METÁLICAS, MÃO DE OBRA E TRANSPORTE COM GUINDASTE - FORNECIMENTO E INSTALAÇÃO. AF_01/2020_PSA</t>
  </si>
  <si>
    <t xml:space="preserve"> 8.6 </t>
  </si>
  <si>
    <t xml:space="preserve"> 92620 </t>
  </si>
  <si>
    <t>FABRICAÇÃO E INSTALAÇÃO DE TESOURA INTEIRA EM AÇO, VÃO DE 12 M, PARA TELHA ONDULADA DE FIBROCIMENTO, METÁLICA, PLÁSTICA OU TERMOACÚSTICA, INCLUSO IÇAMENTO. AF_12/2015</t>
  </si>
  <si>
    <t xml:space="preserve"> 9 </t>
  </si>
  <si>
    <t>INSTALAÇÕES ELÉTRICAS</t>
  </si>
  <si>
    <t xml:space="preserve"> 9.1 </t>
  </si>
  <si>
    <t xml:space="preserve"> 9.1.1 </t>
  </si>
  <si>
    <t xml:space="preserve"> 9.1.1.1 </t>
  </si>
  <si>
    <t xml:space="preserve"> 4025 </t>
  </si>
  <si>
    <t xml:space="preserve"> 9.1.2 </t>
  </si>
  <si>
    <t xml:space="preserve"> 9.1.2.1 </t>
  </si>
  <si>
    <t xml:space="preserve"> 469 </t>
  </si>
  <si>
    <t xml:space="preserve"> 9.1.2.2 </t>
  </si>
  <si>
    <t xml:space="preserve"> 9915 </t>
  </si>
  <si>
    <t xml:space="preserve"> 9.1.2.3 </t>
  </si>
  <si>
    <t xml:space="preserve"> COT-I00075 </t>
  </si>
  <si>
    <t xml:space="preserve"> 9.1.2.4 </t>
  </si>
  <si>
    <t xml:space="preserve"> 12877 </t>
  </si>
  <si>
    <t xml:space="preserve"> 9.1.2.5 </t>
  </si>
  <si>
    <t xml:space="preserve"> 10424 </t>
  </si>
  <si>
    <t xml:space="preserve"> 9.1.2.6 </t>
  </si>
  <si>
    <t xml:space="preserve"> 12848 </t>
  </si>
  <si>
    <t xml:space="preserve"> 9.1.2.7 </t>
  </si>
  <si>
    <t xml:space="preserve"> CP-9685-712 </t>
  </si>
  <si>
    <t xml:space="preserve"> 9.1.2.8 </t>
  </si>
  <si>
    <t xml:space="preserve"> COT-I00082 </t>
  </si>
  <si>
    <t xml:space="preserve"> 9.1.2.9 </t>
  </si>
  <si>
    <t xml:space="preserve"> 061229 </t>
  </si>
  <si>
    <t>ISOLADOR PEDESTAL PORCELANA CLASSE 15 15KV</t>
  </si>
  <si>
    <t xml:space="preserve"> 9.1.2.10 </t>
  </si>
  <si>
    <t xml:space="preserve"> 7380 </t>
  </si>
  <si>
    <t xml:space="preserve"> 9.1.2.11 </t>
  </si>
  <si>
    <t xml:space="preserve"> 064104 </t>
  </si>
  <si>
    <t>CHAVE SECCIONADORA NH2 400A PARA FUSIVEIS NEGRINI</t>
  </si>
  <si>
    <t xml:space="preserve"> 9.1.2.12 </t>
  </si>
  <si>
    <t xml:space="preserve"> 9913 </t>
  </si>
  <si>
    <t xml:space="preserve"> 9.1.2.13 </t>
  </si>
  <si>
    <t xml:space="preserve"> 091425 </t>
  </si>
  <si>
    <t>SIURB</t>
  </si>
  <si>
    <t>BUCHA D PASSAGEM INTERNA/ EXTERNA - 15KV</t>
  </si>
  <si>
    <t xml:space="preserve"> 9.1.2.14 </t>
  </si>
  <si>
    <t xml:space="preserve"> COT-I00081 </t>
  </si>
  <si>
    <t xml:space="preserve"> 9.1.2.15 </t>
  </si>
  <si>
    <t xml:space="preserve"> 37.12.120 </t>
  </si>
  <si>
    <t>CPOS/CDHU</t>
  </si>
  <si>
    <t xml:space="preserve"> 9.1.2.16 </t>
  </si>
  <si>
    <t xml:space="preserve"> COT-I00076 </t>
  </si>
  <si>
    <t xml:space="preserve"> 9.1.2.17 </t>
  </si>
  <si>
    <t xml:space="preserve"> COT-I00077 </t>
  </si>
  <si>
    <t xml:space="preserve"> 9.1.2.18 </t>
  </si>
  <si>
    <t xml:space="preserve"> COT-I00078 </t>
  </si>
  <si>
    <t xml:space="preserve"> 9.1.2.19 </t>
  </si>
  <si>
    <t xml:space="preserve"> COT-I00079 </t>
  </si>
  <si>
    <t xml:space="preserve"> 9.1.2.20 </t>
  </si>
  <si>
    <t xml:space="preserve"> 8333 </t>
  </si>
  <si>
    <t xml:space="preserve"> 9.1.3 </t>
  </si>
  <si>
    <t xml:space="preserve"> 9.1.3.1 </t>
  </si>
  <si>
    <t xml:space="preserve"> COT-I00083 </t>
  </si>
  <si>
    <t xml:space="preserve"> 9.1.3.2 </t>
  </si>
  <si>
    <t xml:space="preserve"> 96974 </t>
  </si>
  <si>
    <t>CORDOALHA DE COBRE NU 50 MM², NÃO ENTERRADA, COM ISOLADOR - FORNECIMENTO E INSTALAÇÃO. AF_08/2023</t>
  </si>
  <si>
    <t xml:space="preserve"> 9.1.3.3 </t>
  </si>
  <si>
    <t xml:space="preserve"> COT-I00080 </t>
  </si>
  <si>
    <t xml:space="preserve"> 9.1.4 </t>
  </si>
  <si>
    <t xml:space="preserve"> 9.1.4.1 </t>
  </si>
  <si>
    <t xml:space="preserve"> 339 </t>
  </si>
  <si>
    <t xml:space="preserve"> 9.1.4.2 </t>
  </si>
  <si>
    <t xml:space="preserve"> 00000432 </t>
  </si>
  <si>
    <t>PARAFUSO M16 EM ACO GALVANIZADO, COMPRIMENTO = 250 MM, DIAMETRO = 16 MM, ROSCA MAQUINA, CABECA QUADRADA</t>
  </si>
  <si>
    <t xml:space="preserve"> 9.1.4.3 </t>
  </si>
  <si>
    <t xml:space="preserve"> 00000433 </t>
  </si>
  <si>
    <t>PARAFUSO M16 EM ACO GALVANIZADO, COMPRIMENTO = 350 MM, DIAMETRO = 16 MM, ROSCA MAQUINA, CABECA QUADRADA</t>
  </si>
  <si>
    <t xml:space="preserve"> 9.1.4.4 </t>
  </si>
  <si>
    <t xml:space="preserve"> 2844 </t>
  </si>
  <si>
    <t xml:space="preserve"> 9.1.4.5 </t>
  </si>
  <si>
    <t xml:space="preserve"> 9711 </t>
  </si>
  <si>
    <t xml:space="preserve"> 9.1.4.6 </t>
  </si>
  <si>
    <t xml:space="preserve"> 00001577 </t>
  </si>
  <si>
    <t>TERMINAL A COMPRESSAO EM COBRE ESTANHADO PARA CABO 35 MM2, 1 FURO E 1 COMPRESSAO, PARA PARAFUSO DE FIXACAO M8</t>
  </si>
  <si>
    <t xml:space="preserve"> 9.1.4.7 </t>
  </si>
  <si>
    <t xml:space="preserve"> 2885 </t>
  </si>
  <si>
    <t xml:space="preserve"> 9.1.4.8 </t>
  </si>
  <si>
    <t xml:space="preserve"> COT-244 </t>
  </si>
  <si>
    <t>CONECTOR ATERRAMENTO HS DN 16-19MM CB 10-25MM² CU</t>
  </si>
  <si>
    <t xml:space="preserve"> 9.1.4.9 </t>
  </si>
  <si>
    <t xml:space="preserve"> 101546 </t>
  </si>
  <si>
    <t>ISOLADOR, TIPO PINO, PARA TENSÃO 15 KV - FORNECIMENTO E INSTALAÇÃO. AF_07/2020</t>
  </si>
  <si>
    <t xml:space="preserve"> 9.1.4.10 </t>
  </si>
  <si>
    <t xml:space="preserve"> 4638 </t>
  </si>
  <si>
    <t xml:space="preserve"> 9.1.5 </t>
  </si>
  <si>
    <t xml:space="preserve"> 9.1.5.1 </t>
  </si>
  <si>
    <t xml:space="preserve"> 102108 </t>
  </si>
  <si>
    <t>TRANSFORMADOR DE DISTRIBUIÇÃO, 300 KVA, TRIFÁSICO, 60 HZ, CLASSE 15 KV, IMERSO EM ÓLEO MINERAL, INSTALAÇÃO EM POSTE (NÃO INCLUSO SUPORTE) - FORNECIMENTO E INSTALAÇÃO. AF_12/2020</t>
  </si>
  <si>
    <t xml:space="preserve"> 9.1.6 </t>
  </si>
  <si>
    <t xml:space="preserve"> 9.1.6.1 </t>
  </si>
  <si>
    <t xml:space="preserve"> 9.1.6.1.1 </t>
  </si>
  <si>
    <t xml:space="preserve"> 93358 </t>
  </si>
  <si>
    <t>ESCAVAÇÃO MANUAL DE VALA COM PROFUNDIDADE MENOR OU IGUAL A 1,30 M. AF_02/2021</t>
  </si>
  <si>
    <t xml:space="preserve"> 9.1.6.1.2 </t>
  </si>
  <si>
    <t xml:space="preserve"> 360 </t>
  </si>
  <si>
    <t xml:space="preserve"> 9.1.6.1.3 </t>
  </si>
  <si>
    <t xml:space="preserve"> 104737 </t>
  </si>
  <si>
    <t>REATERRO MANUAL DE VALAS, COM PLACA VIBRATÓRIA. AF_08/2023</t>
  </si>
  <si>
    <t xml:space="preserve"> 9.1.6.1.4 </t>
  </si>
  <si>
    <t xml:space="preserve"> 9.1.6.2 </t>
  </si>
  <si>
    <t xml:space="preserve"> 93012 </t>
  </si>
  <si>
    <t>ELETRODUTO RÍGIDO ROSCÁVEL, PVC, DN 110 MM (4"), PARA REDE ENTERRADA DE DISTRIBUIÇÃO DE ENERGIA ELÉTRICA - FORNECIMENTO E INSTALAÇÃO. AF_12/2021</t>
  </si>
  <si>
    <t xml:space="preserve"> 9.1.6.3 </t>
  </si>
  <si>
    <t xml:space="preserve"> 369 </t>
  </si>
  <si>
    <t xml:space="preserve"> 9.1.6.4 </t>
  </si>
  <si>
    <t xml:space="preserve"> 378 </t>
  </si>
  <si>
    <t xml:space="preserve"> 9.1.6.5 </t>
  </si>
  <si>
    <t xml:space="preserve"> 7892 </t>
  </si>
  <si>
    <t xml:space="preserve"> 9.1.6.6 </t>
  </si>
  <si>
    <t xml:space="preserve"> 9510 </t>
  </si>
  <si>
    <t xml:space="preserve"> 9.1.6.7 </t>
  </si>
  <si>
    <t xml:space="preserve"> 919 </t>
  </si>
  <si>
    <t xml:space="preserve"> 9.1.6.8 </t>
  </si>
  <si>
    <t xml:space="preserve"> 939 </t>
  </si>
  <si>
    <t xml:space="preserve"> 9.1.6.9 </t>
  </si>
  <si>
    <t xml:space="preserve"> 11766 </t>
  </si>
  <si>
    <t xml:space="preserve"> 9.1.7 </t>
  </si>
  <si>
    <t xml:space="preserve"> 9.1.7.1 </t>
  </si>
  <si>
    <t xml:space="preserve"> COT-I00067 </t>
  </si>
  <si>
    <t xml:space="preserve"> 9.2 </t>
  </si>
  <si>
    <t xml:space="preserve"> 9.2.1 </t>
  </si>
  <si>
    <t xml:space="preserve"> 9.2.1.1 </t>
  </si>
  <si>
    <t xml:space="preserve"> 9.2.1.1.1 </t>
  </si>
  <si>
    <t xml:space="preserve"> 9.2.1.1.2 </t>
  </si>
  <si>
    <t xml:space="preserve"> 91856 </t>
  </si>
  <si>
    <t>ELETRODUTO FLEXÍVEL CORRUGADO, PVC, DN 32 MM (1"), PARA CIRCUITOS TERMINAIS, INSTALADO EM PAREDE - FORNECIMENTO E INSTALAÇÃO. AF_03/2023</t>
  </si>
  <si>
    <t xml:space="preserve"> 9.2.1.1.3 </t>
  </si>
  <si>
    <t xml:space="preserve"> 97667 </t>
  </si>
  <si>
    <t>ELETRODUTO FLEXÍVEL CORRUGADO, PEAD, DN 50 (1 1/2"), PARA REDE ENTERRADA DE DISTRIBUIÇÃO DE ENERGIA ELÉTRICA - FORNECIMENTO E INSTALAÇÃO. AF_12/2021</t>
  </si>
  <si>
    <t xml:space="preserve"> 9.2.1.1.4 </t>
  </si>
  <si>
    <t xml:space="preserve"> 97670 </t>
  </si>
  <si>
    <t>ELETRODUTO FLEXÍVEL CORRUGADO, PEAD, DN 100 (4"), PARA REDE ENTERRADA DE DISTRIBUIÇÃO DE ENERGIA ELÉTRICA - FORNECIMENTO E INSTALAÇÃO. AF_12/2021</t>
  </si>
  <si>
    <t xml:space="preserve"> 9.2.1.1.5 </t>
  </si>
  <si>
    <t xml:space="preserve"> 9.2.1.1.6 </t>
  </si>
  <si>
    <t xml:space="preserve"> 96985 </t>
  </si>
  <si>
    <t>HASTE DE ATERRAMENTO, DIÂMETRO 5/8", COM 3 METROS - FORNECIMENTO E INSTALAÇÃO. AF_08/2023</t>
  </si>
  <si>
    <t xml:space="preserve"> 9.2.1.2 </t>
  </si>
  <si>
    <t xml:space="preserve"> 9.2.1.2.1 </t>
  </si>
  <si>
    <t xml:space="preserve"> 765 </t>
  </si>
  <si>
    <t xml:space="preserve"> 9.2.1.2.2 </t>
  </si>
  <si>
    <t xml:space="preserve"> 763 </t>
  </si>
  <si>
    <t xml:space="preserve"> 9.2.1.2.3 </t>
  </si>
  <si>
    <t xml:space="preserve"> 764 </t>
  </si>
  <si>
    <t xml:space="preserve"> 9.2.1.3 </t>
  </si>
  <si>
    <t xml:space="preserve"> 9.2.1.3.1 </t>
  </si>
  <si>
    <t xml:space="preserve"> 9.2.1.4 </t>
  </si>
  <si>
    <t xml:space="preserve"> 9.2.1.4.1 </t>
  </si>
  <si>
    <t xml:space="preserve"> 91931 </t>
  </si>
  <si>
    <t>CABO DE COBRE FLEXÍVEL ISOLADO, 6 MM², ANTI-CHAMA 0,6/1,0 KV, PARA CIRCUITOS TERMINAIS - FORNECIMENTO E INSTALAÇÃO. AF_03/2023</t>
  </si>
  <si>
    <t xml:space="preserve"> 9.2.1.4.2 </t>
  </si>
  <si>
    <t xml:space="preserve"> 91933 </t>
  </si>
  <si>
    <t>CABO DE COBRE FLEXÍVEL ISOLADO, 10 MM², ANTI-CHAMA 0,6/1,0 KV, PARA CIRCUITOS TERMINAIS - FORNECIMENTO E INSTALAÇÃO. AF_03/2023</t>
  </si>
  <si>
    <t xml:space="preserve"> 9.2.1.4.3 </t>
  </si>
  <si>
    <t xml:space="preserve"> 91935 </t>
  </si>
  <si>
    <t>CABO DE COBRE FLEXÍVEL ISOLADO, 16 MM², ANTI-CHAMA 0,6/1,0 KV, PARA CIRCUITOS TERMINAIS - FORNECIMENTO E INSTALAÇÃO. AF_03/2023</t>
  </si>
  <si>
    <t xml:space="preserve"> 9.2.1.4.4 </t>
  </si>
  <si>
    <t xml:space="preserve"> 101889 </t>
  </si>
  <si>
    <t>CABO DE COBRE ISOLADO, 25 MM², ANTI-CHAMA 0,6/1 KV, INSTALADO EM ELETROCALHA OU PERFILADO - FORNECIMENTO E INSTALAÇÃO. AF_10/2020</t>
  </si>
  <si>
    <t xml:space="preserve"> 9.2.1.4.5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</si>
  <si>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</si>
  <si>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</si>
  <si>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9.2.1.4.6 </t>
  </si>
  <si>
    <t xml:space="preserve"> 92988 </t>
  </si>
  <si>
    <t>CABO DE COBRE FLEXÍVEL ISOLADO, 50 MM², ANTI-CHAMA 0,6/1,0 KV, PARA REDE ENTERRADA DE DISTRIBUIÇÃO DE ENERGIA ELÉTRICA - FORNECIMENTO E INSTALAÇÃO. AF_12/2021</t>
  </si>
  <si>
    <t xml:space="preserve"> 9.2.1.4.7 </t>
  </si>
  <si>
    <t xml:space="preserve"> 92990 </t>
  </si>
  <si>
    <t>CABO DE COBRE FLEXÍVEL ISOLADO, 70 MM², ANTI-CHAMA 0,6/1,0 KV, PARA REDE ENTERRADA DE DISTRIBUIÇÃO DE ENERGIA ELÉTRICA - FORNECIMENTO E INSTALAÇÃO. AF_12/2021</t>
  </si>
  <si>
    <t xml:space="preserve"> 9.2.1.4.8 </t>
  </si>
  <si>
    <t xml:space="preserve"> 92992 </t>
  </si>
  <si>
    <t>CABO DE COBRE FLEXÍVEL ISOLADO, 95 MM², ANTI-CHAMA 0,6/1,0 KV, PARA REDE ENTERRADA DE DISTRIBUIÇÃO DE ENERGIA ELÉTRICA - FORNECIMENTO E INSTALAÇÃO. AF_12/2021</t>
  </si>
  <si>
    <t xml:space="preserve"> 9.2.1.4.9 </t>
  </si>
  <si>
    <t xml:space="preserve"> CP-335-03 </t>
  </si>
  <si>
    <t>CORDOALHA DE COBRE NU 25 MM², ENTERRADA - FORNECIMENTO E INSTALAÇÃO. AF_08/2023</t>
  </si>
  <si>
    <t xml:space="preserve"> 9.2.1.4.10 </t>
  </si>
  <si>
    <t xml:space="preserve"> 96977 </t>
  </si>
  <si>
    <t>CORDOALHA DE COBRE NU 50 MM², ENTERRADA - FORNECIMENTO E INSTALAÇÃO. AF_08/2023</t>
  </si>
  <si>
    <t xml:space="preserve"> 9.2.1.5 </t>
  </si>
  <si>
    <t xml:space="preserve"> 9.2.1.5.1 </t>
  </si>
  <si>
    <t xml:space="preserve"> 9289 </t>
  </si>
  <si>
    <t xml:space="preserve"> 9.2.1.5.2 </t>
  </si>
  <si>
    <t xml:space="preserve"> 7826 </t>
  </si>
  <si>
    <t xml:space="preserve"> 9.2.1.5.3 </t>
  </si>
  <si>
    <t xml:space="preserve"> 7402 </t>
  </si>
  <si>
    <t xml:space="preserve"> 9.2.1.5.4 </t>
  </si>
  <si>
    <t xml:space="preserve"> COT-I00070 </t>
  </si>
  <si>
    <t xml:space="preserve"> 9.2.1.5.5 </t>
  </si>
  <si>
    <t xml:space="preserve"> COT-I00071 </t>
  </si>
  <si>
    <t xml:space="preserve"> 9.2.1.5.6 </t>
  </si>
  <si>
    <t xml:space="preserve"> 00001573 </t>
  </si>
  <si>
    <t>TERMINAL A COMPRESSAO EM COBRE ESTANHADO PARA CABO 6 MM2, 1 FURO E 1 COMPRESSAO, PARA PARAFUSO DE FIXACAO M6</t>
  </si>
  <si>
    <t xml:space="preserve"> 9.2.1.5.7 </t>
  </si>
  <si>
    <t xml:space="preserve"> 00001575 </t>
  </si>
  <si>
    <t>TERMINAL A COMPRESSAO EM COBRE ESTANHADO PARA CABO 16 MM2, 1 FURO E 1 COMPRESSAO, PARA PARAFUSO DE FIXACAO M6</t>
  </si>
  <si>
    <t xml:space="preserve"> 9.2.1.5.8 </t>
  </si>
  <si>
    <t xml:space="preserve"> 00001576 </t>
  </si>
  <si>
    <t>TERMINAL A COMPRESSAO EM COBRE ESTANHADO PARA CABO 25 MM2, 1 FURO E 1 COMPRESSAO, PARA PARAFUSO DE FIXACAO M8</t>
  </si>
  <si>
    <t xml:space="preserve"> 9.2.1.5.9 </t>
  </si>
  <si>
    <t xml:space="preserve"> 00001578 </t>
  </si>
  <si>
    <t>TERMINAL A COMPRESSAO EM COBRE ESTANHADO PARA CABO 50 MM2, 1 FURO E 1 COMPRESSAO, PARA PARAFUSO DE FIXACAO M8</t>
  </si>
  <si>
    <t xml:space="preserve"> 9.2.1.5.10 </t>
  </si>
  <si>
    <t xml:space="preserve"> 00001579 </t>
  </si>
  <si>
    <t>TERMINAL A COMPRESSAO EM COBRE ESTANHADO PARA CABO 70 MM2, 1 FURO E 1 COMPRESSAO, PARA PARAFUSO DE FIXACAO M10</t>
  </si>
  <si>
    <t xml:space="preserve"> 9.2.1.5.11 </t>
  </si>
  <si>
    <t xml:space="preserve"> 00001580 </t>
  </si>
  <si>
    <t>TERMINAL A COMPRESSAO EM COBRE ESTANHADO PARA CABO 95 MM2, 1 FURO E 1 COMPRESSAO, PARA PARAFUSO DE FIXACAO M12</t>
  </si>
  <si>
    <t xml:space="preserve"> 9.2.1.6 </t>
  </si>
  <si>
    <t xml:space="preserve"> 9.2.1.6.1 </t>
  </si>
  <si>
    <t xml:space="preserve"> 00039471 </t>
  </si>
  <si>
    <t>DISPOSITIVO DPS CLASSE II, 1 POLO, TENSAO MAXIMA DE 275 V, CORRENTE MAXIMA DE *45* KA (TIPO AC)</t>
  </si>
  <si>
    <t xml:space="preserve"> 9.2.1.6.2 </t>
  </si>
  <si>
    <t xml:space="preserve"> 93670 </t>
  </si>
  <si>
    <t>DISJUNTOR TRIPOLAR TIPO DIN, CORRENTE NOMINAL DE 25A - FORNECIMENTO E INSTALAÇÃO. AF_10/2020</t>
  </si>
  <si>
    <t xml:space="preserve"> 9.2.1.6.3 </t>
  </si>
  <si>
    <t xml:space="preserve"> 9688 </t>
  </si>
  <si>
    <t xml:space="preserve"> 9.2.1.6.4 </t>
  </si>
  <si>
    <t xml:space="preserve"> 9685 </t>
  </si>
  <si>
    <t xml:space="preserve"> 9.2.1.6.5 </t>
  </si>
  <si>
    <t xml:space="preserve"> 9.2.2 </t>
  </si>
  <si>
    <t xml:space="preserve"> 9.2.2.1 </t>
  </si>
  <si>
    <t xml:space="preserve"> 9.2.2.1.1 </t>
  </si>
  <si>
    <t xml:space="preserve"> 9.2.2.1.2 </t>
  </si>
  <si>
    <t xml:space="preserve"> 91854 </t>
  </si>
  <si>
    <t>ELETRODUTO FLEXÍVEL CORRUGADO, PVC, DN 25 MM (3/4"), PARA CIRCUITOS TERMINAIS, INSTALADO EM PAREDE - FORNECIMENTO E INSTALAÇÃO. AF_03/2023</t>
  </si>
  <si>
    <t xml:space="preserve"> 9.2.2.1.3 </t>
  </si>
  <si>
    <t xml:space="preserve"> 9.2.2.1.4 </t>
  </si>
  <si>
    <t xml:space="preserve"> 7646 </t>
  </si>
  <si>
    <t xml:space="preserve"> 9.2.2.1.5 </t>
  </si>
  <si>
    <t xml:space="preserve"> 97886 </t>
  </si>
  <si>
    <t>CAIXA ENTERRADA ELÉTRICA RETANGULAR, EM ALVENARIA COM TIJOLOS CERÂMICOS MACIÇOS, FUNDO COM BRITA, DIMENSÕES INTERNAS: 0,3X0,3X0,3 M. AF_12/2020</t>
  </si>
  <si>
    <t xml:space="preserve"> 9.2.2.1.6 </t>
  </si>
  <si>
    <t xml:space="preserve"> 97887 </t>
  </si>
  <si>
    <t>CAIXA ENTERRADA ELÉTRICA RETANGULAR, EM ALVENARIA COM TIJOLOS CERÂMICOS MACIÇOS, FUNDO COM BRITA, DIMENSÕES INTERNAS: 0,4X0,4X0,4 M. AF_12/2020</t>
  </si>
  <si>
    <t xml:space="preserve"> 9.2.2.2 </t>
  </si>
  <si>
    <t xml:space="preserve"> 9.2.2.2.1 </t>
  </si>
  <si>
    <t xml:space="preserve"> 723 </t>
  </si>
  <si>
    <t xml:space="preserve"> 9.2.2.2.2 </t>
  </si>
  <si>
    <t xml:space="preserve"> 9987 </t>
  </si>
  <si>
    <t xml:space="preserve"> 9.2.2.2.3 </t>
  </si>
  <si>
    <t xml:space="preserve"> 9985 </t>
  </si>
  <si>
    <t xml:space="preserve"> 9.2.2.2.4 </t>
  </si>
  <si>
    <t xml:space="preserve"> CP-87275-02 </t>
  </si>
  <si>
    <t xml:space="preserve"> 9.2.2.2.5 </t>
  </si>
  <si>
    <t xml:space="preserve"> 9539 </t>
  </si>
  <si>
    <t xml:space="preserve"> 9.2.2.2.6 </t>
  </si>
  <si>
    <t xml:space="preserve"> 9988 </t>
  </si>
  <si>
    <t xml:space="preserve"> 9.2.2.3 </t>
  </si>
  <si>
    <t xml:space="preserve"> 9.2.2.3.1 </t>
  </si>
  <si>
    <t xml:space="preserve"> 9.2.2.3.2 </t>
  </si>
  <si>
    <t xml:space="preserve"> 8359 </t>
  </si>
  <si>
    <t xml:space="preserve"> 9.2.2.3.3 </t>
  </si>
  <si>
    <t xml:space="preserve"> 8684 </t>
  </si>
  <si>
    <t xml:space="preserve"> 9.2.2.3.4 </t>
  </si>
  <si>
    <t xml:space="preserve"> 7879 </t>
  </si>
  <si>
    <t xml:space="preserve"> 9.2.2.3.5 </t>
  </si>
  <si>
    <t xml:space="preserve"> 8689 </t>
  </si>
  <si>
    <t xml:space="preserve"> 9.2.2.3.6 </t>
  </si>
  <si>
    <t xml:space="preserve"> 8443 </t>
  </si>
  <si>
    <t xml:space="preserve"> 9.2.2.3.7 </t>
  </si>
  <si>
    <t xml:space="preserve"> 8688 </t>
  </si>
  <si>
    <t xml:space="preserve"> 9.2.2.3.8 </t>
  </si>
  <si>
    <t xml:space="preserve"> CP-6613-033 </t>
  </si>
  <si>
    <t xml:space="preserve"> 9.2.2.3.9 </t>
  </si>
  <si>
    <t xml:space="preserve"> 8221 </t>
  </si>
  <si>
    <t xml:space="preserve"> 9.2.2.3.10 </t>
  </si>
  <si>
    <t xml:space="preserve"> 11830 </t>
  </si>
  <si>
    <t xml:space="preserve"> 9.2.2.3.11 </t>
  </si>
  <si>
    <t xml:space="preserve"> 8686 </t>
  </si>
  <si>
    <t xml:space="preserve"> 9.2.2.3.12 </t>
  </si>
  <si>
    <t xml:space="preserve"> 8113 </t>
  </si>
  <si>
    <t xml:space="preserve"> 9.2.2.3.13 </t>
  </si>
  <si>
    <t xml:space="preserve"> 8687 </t>
  </si>
  <si>
    <t xml:space="preserve"> 9.2.2.3.14 </t>
  </si>
  <si>
    <t xml:space="preserve"> 9524 </t>
  </si>
  <si>
    <t xml:space="preserve"> 9.2.2.3.15 </t>
  </si>
  <si>
    <t xml:space="preserve"> 9519 </t>
  </si>
  <si>
    <t xml:space="preserve"> 9.2.2.3.16 </t>
  </si>
  <si>
    <t xml:space="preserve"> 726 </t>
  </si>
  <si>
    <t xml:space="preserve"> 9.2.2.3.17 </t>
  </si>
  <si>
    <t xml:space="preserve"> 12611 </t>
  </si>
  <si>
    <t xml:space="preserve"> 9.2.2.4 </t>
  </si>
  <si>
    <t xml:space="preserve"> 9.2.2.4.1 </t>
  </si>
  <si>
    <t xml:space="preserve"> 9669 </t>
  </si>
  <si>
    <t xml:space="preserve"> 9.2.2.4.2 </t>
  </si>
  <si>
    <t xml:space="preserve"> 9526 </t>
  </si>
  <si>
    <t xml:space="preserve"> 9.2.2.4.3 </t>
  </si>
  <si>
    <t xml:space="preserve"> 9.2.2.5 </t>
  </si>
  <si>
    <t xml:space="preserve"> 9.2.2.5.1 </t>
  </si>
  <si>
    <t xml:space="preserve"> 12538 </t>
  </si>
  <si>
    <t xml:space="preserve"> 9.2.2.5.2 </t>
  </si>
  <si>
    <t xml:space="preserve"> 9816 </t>
  </si>
  <si>
    <t xml:space="preserve"> 9.2.2.5.3 </t>
  </si>
  <si>
    <t xml:space="preserve"> 12540 </t>
  </si>
  <si>
    <t xml:space="preserve"> 9.2.2.5.4 </t>
  </si>
  <si>
    <t xml:space="preserve"> 00004375 </t>
  </si>
  <si>
    <t>BUCHA DE NYLON SEM ABA S6</t>
  </si>
  <si>
    <t xml:space="preserve"> 9.2.2.5.5 </t>
  </si>
  <si>
    <t xml:space="preserve"> 00004376 </t>
  </si>
  <si>
    <t>BUCHA DE NYLON SEM ABA S8</t>
  </si>
  <si>
    <t xml:space="preserve"> 9.2.2.5.6 </t>
  </si>
  <si>
    <t xml:space="preserve"> 00004374 </t>
  </si>
  <si>
    <t>BUCHA DE NYLON SEM ABA S10</t>
  </si>
  <si>
    <t xml:space="preserve"> 9.2.2.5.7 </t>
  </si>
  <si>
    <t xml:space="preserve"> 6903 </t>
  </si>
  <si>
    <t xml:space="preserve"> 9.2.2.5.8 </t>
  </si>
  <si>
    <t xml:space="preserve"> COT-161 </t>
  </si>
  <si>
    <t xml:space="preserve"> 9.2.2.5.9 </t>
  </si>
  <si>
    <t xml:space="preserve"> COT-162 </t>
  </si>
  <si>
    <t xml:space="preserve"> 9.2.2.5.10 </t>
  </si>
  <si>
    <t xml:space="preserve"> 00011948 </t>
  </si>
  <si>
    <t>PARAFUSO ZINCADO, SEXTAVADO, COM ROSCA SOBERBA, DIAMETRO 5/16", COMPRIMENTO 40 MM</t>
  </si>
  <si>
    <t xml:space="preserve"> 9.2.2.5.11 </t>
  </si>
  <si>
    <t xml:space="preserve"> 00004342 </t>
  </si>
  <si>
    <t>PORCA ZINCADA, SEXTAVADA, DIAMETRO 3/8"</t>
  </si>
  <si>
    <t xml:space="preserve"> 9.2.2.5.12 </t>
  </si>
  <si>
    <t xml:space="preserve"> 424 </t>
  </si>
  <si>
    <t xml:space="preserve"> 9.2.2.6 </t>
  </si>
  <si>
    <t xml:space="preserve"> 9.2.2.6.1 </t>
  </si>
  <si>
    <t xml:space="preserve"> 9.2.2.6.2 </t>
  </si>
  <si>
    <t xml:space="preserve"> 9.2.2.6.3 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</si>
  <si>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</si>
  <si>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</si>
  <si>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9.2.2.6.4 </t>
  </si>
  <si>
    <t xml:space="preserve"> 95727 </t>
  </si>
  <si>
    <t>ELETRODUTO RÍGIDO SOLDÁVEL, PVC, DN 25 MM (3/4''), APARENTE - FORNECIMENTO E INSTALAÇÃO. AF_10/2022</t>
  </si>
  <si>
    <t xml:space="preserve"> 9.2.2.6.5 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</si>
  <si>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</si>
  <si>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</si>
  <si>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9.2.2.6.6 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</si>
  <si>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</si>
  <si>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</si>
  <si>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9.2.2.6.7 </t>
  </si>
  <si>
    <t xml:space="preserve"> 00039128 </t>
  </si>
  <si>
    <t>ABRACADEIRA EM ACO PARA AMARRACAO DE ELETRODUTOS, TIPO D, COM 3/4" E CUNHA DE FIXACAO</t>
  </si>
  <si>
    <t xml:space="preserve"> 9.2.2.6.8 </t>
  </si>
  <si>
    <t xml:space="preserve"> 00039131 </t>
  </si>
  <si>
    <t>ABRACADEIRA EM ACO PARA AMARRACAO DE ELETRODUTOS, TIPO D, COM 1 1/2" E CUNHA DE FIXACAO</t>
  </si>
  <si>
    <t xml:space="preserve"> 9.2.2.6.9 </t>
  </si>
  <si>
    <t xml:space="preserve"> 00039132 </t>
  </si>
  <si>
    <t>ABRACADEIRA EM ACO PARA AMARRACAO DE ELETRODUTOS, TIPO D, COM 2" E CUNHA DE FIXACAO</t>
  </si>
  <si>
    <t xml:space="preserve"> 9.2.2.6.10 </t>
  </si>
  <si>
    <t xml:space="preserve"> 12872 </t>
  </si>
  <si>
    <t xml:space="preserve"> 9.2.2.6.11 </t>
  </si>
  <si>
    <t xml:space="preserve"> 91884 </t>
  </si>
  <si>
    <t>LUVA PARA ELETRODUTO, PVC, ROSCÁVEL, DN 25 MM (3/4"), PARA CIRCUITOS TERMINAIS, INSTALADA EM PAREDE - FORNECIMENTO E INSTALAÇÃO. AF_03/2023</t>
  </si>
  <si>
    <t xml:space="preserve"> 9.2.2.6.12 </t>
  </si>
  <si>
    <t xml:space="preserve"> 93013 </t>
  </si>
  <si>
    <t>LUVA PARA ELETRODUTO, PVC, ROSCÁVEL, DN 50 MM (1 1/2"), PARA REDE ENTERRADA DE DISTRIBUIÇÃO DE ENERGIA ELÉTRICA - FORNECIMENTO E INSTALAÇÃO. AF_12/2021</t>
  </si>
  <si>
    <t xml:space="preserve"> 9.2.2.7 </t>
  </si>
  <si>
    <t xml:space="preserve"> 9.2.2.7.1 </t>
  </si>
  <si>
    <t xml:space="preserve"> 91926 </t>
  </si>
  <si>
    <t>CABO DE COBRE FLEXÍVEL ISOLADO, 2,5 MM², ANTI-CHAMA 450/750 V, PARA CIRCUITOS TERMINAIS - FORNECIMENTO E INSTALAÇÃO. AF_03/2023</t>
  </si>
  <si>
    <t xml:space="preserve"> 9.2.2.7.2 </t>
  </si>
  <si>
    <t xml:space="preserve"> 91928 </t>
  </si>
  <si>
    <t>CABO DE COBRE FLEXÍVEL ISOLADO, 4 MM², ANTI-CHAMA 450/750 V, PARA CIRCUITOS TERMINAIS - FORNECIMENTO E INSTALAÇÃO. AF_03/2023</t>
  </si>
  <si>
    <t xml:space="preserve"> 9.2.2.7.3 </t>
  </si>
  <si>
    <t xml:space="preserve"> 91930 </t>
  </si>
  <si>
    <t>CABO DE COBRE FLEXÍVEL ISOLADO, 6 MM², ANTI-CHAMA 450/750 V, PARA CIRCUITOS TERMINAIS - FORNECIMENTO E INSTALAÇÃO. AF_03/2023</t>
  </si>
  <si>
    <t xml:space="preserve"> 9.2.2.7.4 </t>
  </si>
  <si>
    <t xml:space="preserve"> 101888 </t>
  </si>
  <si>
    <t>CABO DE COBRE ISOLADO, 25 MM², ANTI-CHAMA 450/750 V, INSTALADO EM ELETROCALHA OU PERFILADO - FORNECIMENTO E INSTALAÇÃO. AF_10/2020</t>
  </si>
  <si>
    <t xml:space="preserve"> 9.2.2.7.5 </t>
  </si>
  <si>
    <t xml:space="preserve"> 9.2.2.7.6 </t>
  </si>
  <si>
    <t xml:space="preserve"> 9.2.2.7.7 </t>
  </si>
  <si>
    <t xml:space="preserve"> 9.2.2.7.8 </t>
  </si>
  <si>
    <t xml:space="preserve"> 9.2.2.7.9 </t>
  </si>
  <si>
    <t xml:space="preserve"> 101564 </t>
  </si>
  <si>
    <t>CABO DE COBRE FLEXÍVEL ISOLADO, 50 MM², 0,6/1,0 KV, PARA REDE AÉREA DE DISTRIBUIÇÃO DE ENERGIA ELÉTRICA DE BAIXA TENSÃO - FORNECIMENTO E INSTALAÇÃO. AF_07/2020</t>
  </si>
  <si>
    <t xml:space="preserve"> 9.2.2.8 </t>
  </si>
  <si>
    <t xml:space="preserve"> 9.2.2.8.1 </t>
  </si>
  <si>
    <t xml:space="preserve"> CP-87275-03 </t>
  </si>
  <si>
    <t xml:space="preserve"> 9.2.2.8.2 </t>
  </si>
  <si>
    <t xml:space="preserve"> CP-87275-04 </t>
  </si>
  <si>
    <t xml:space="preserve"> 9.2.2.8.3 </t>
  </si>
  <si>
    <t xml:space="preserve"> CP-87275-05 </t>
  </si>
  <si>
    <t xml:space="preserve"> 9.2.2.8.4 </t>
  </si>
  <si>
    <t xml:space="preserve"> CP-87275-06 </t>
  </si>
  <si>
    <t xml:space="preserve"> 9.2.2.8.5 </t>
  </si>
  <si>
    <t xml:space="preserve"> CP-87275-07 </t>
  </si>
  <si>
    <t xml:space="preserve"> 9.2.2.8.6 </t>
  </si>
  <si>
    <t xml:space="preserve"> CP-87275-08 </t>
  </si>
  <si>
    <t xml:space="preserve"> 9.2.2.8.7 </t>
  </si>
  <si>
    <t xml:space="preserve"> CP-87275-09 </t>
  </si>
  <si>
    <t xml:space="preserve"> 9.2.2.8.8 </t>
  </si>
  <si>
    <t xml:space="preserve"> 101657 </t>
  </si>
  <si>
    <t>LUMINÁRIA DE LED PARA ILUMINAÇÃO PÚBLICA, DE 98 W ATÉ 137 W - FORNECIMENTO E INSTALAÇÃO. AF_08/2020</t>
  </si>
  <si>
    <t xml:space="preserve"> 9.2.2.8.9 </t>
  </si>
  <si>
    <t xml:space="preserve"> 97608 </t>
  </si>
  <si>
    <t>LUMINÁRIA ARANDELA TIPO TARTARUGA, COM GRADE, DE SOBREPOR, COM 1 LÂMPADA FLUORESCENTE DE 15 W, SEM REATOR - FORNECIMENTO E INSTALAÇÃO. AF_02/2020</t>
  </si>
  <si>
    <t xml:space="preserve"> 9.2.2.8.10 </t>
  </si>
  <si>
    <t xml:space="preserve"> 12870 </t>
  </si>
  <si>
    <t xml:space="preserve"> 9.2.2.8.11 </t>
  </si>
  <si>
    <t xml:space="preserve"> CP-87275-10 </t>
  </si>
  <si>
    <t xml:space="preserve"> 9.2.2.9 </t>
  </si>
  <si>
    <t xml:space="preserve"> 9.2.2.9.1 </t>
  </si>
  <si>
    <t xml:space="preserve"> 91996 </t>
  </si>
  <si>
    <t>TOMADA DE EMBUTIR (1 MÓDULO), 2P+T 10 A, INCLUINDO SUPORTE E PLACA - FORNECIMENTO E INSTALAÇÃO. AF_03/2023</t>
  </si>
  <si>
    <t xml:space="preserve"> 9.2.2.9.2 </t>
  </si>
  <si>
    <t xml:space="preserve"> 92004 </t>
  </si>
  <si>
    <t>TOMADA DE EMBUTIR (2 MÓDULOS), 2P+T 10 A, INCLUINDO SUPORTE E PLACA - FORNECIMENTO E INSTALAÇÃO. AF_03/2023</t>
  </si>
  <si>
    <t xml:space="preserve"> 9.2.2.9.3 </t>
  </si>
  <si>
    <t xml:space="preserve"> 12984 </t>
  </si>
  <si>
    <t xml:space="preserve"> 9.2.2.9.4 </t>
  </si>
  <si>
    <t xml:space="preserve"> 8998 </t>
  </si>
  <si>
    <t xml:space="preserve"> 9.2.2.9.5 </t>
  </si>
  <si>
    <t xml:space="preserve"> 91952 </t>
  </si>
  <si>
    <t>INTERRUPTOR SIMPLES (1 MÓDULO), 10A/250V, SEM SUPORTE E SEM PLACA - FORNECIMENTO E INSTALAÇÃO. AF_03/2023</t>
  </si>
  <si>
    <t xml:space="preserve"> 9.2.2.9.6 </t>
  </si>
  <si>
    <t xml:space="preserve"> 91959 </t>
  </si>
  <si>
    <t>INTERRUPTOR SIMPLES (2 MÓDULOS), 10A/250V, INCLUINDO SUPORTE E PLACA - FORNECIMENTO E INSTALAÇÃO. AF_03/2023</t>
  </si>
  <si>
    <t xml:space="preserve"> 9.2.2.9.7 </t>
  </si>
  <si>
    <t xml:space="preserve"> 91967 </t>
  </si>
  <si>
    <t>INTERRUPTOR SIMPLES (3 MÓDULOS), 10A/250V, INCLUINDO SUPORTE E PLACA - FORNECIMENTO E INSTALAÇÃO. AF_03/2023</t>
  </si>
  <si>
    <t xml:space="preserve"> 9.2.2.9.8 </t>
  </si>
  <si>
    <t xml:space="preserve"> 91955 </t>
  </si>
  <si>
    <t>INTERRUPTOR PARALELO (1 MÓDULO), 10A/250V, INCLUINDO SUPORTE E PLACA - FORNECIMENTO E INSTALAÇÃO. AF_03/2023</t>
  </si>
  <si>
    <t xml:space="preserve"> 9.2.2.9.9 </t>
  </si>
  <si>
    <t xml:space="preserve"> 91961 </t>
  </si>
  <si>
    <t>INTERRUPTOR PARALELO (2 MÓDULOS), 10A/250V, INCLUINDO SUPORTE E PLACA - FORNECIMENTO E INSTALAÇÃO. AF_03/2023</t>
  </si>
  <si>
    <t xml:space="preserve"> 9.2.2.9.10 </t>
  </si>
  <si>
    <t xml:space="preserve"> 92023 </t>
  </si>
  <si>
    <t>INTERRUPTOR SIMPLES (1 MÓDULO) COM 1 TOMADA DE EMBUTIR 2P+T 10 A, INCLUINDO SUPORTE E PLACA - FORNECIMENTO E INSTALAÇÃO. AF_03/2023</t>
  </si>
  <si>
    <t xml:space="preserve"> 9.2.2.9.11 </t>
  </si>
  <si>
    <t xml:space="preserve"> 97595 </t>
  </si>
  <si>
    <t>SENSOR DE PRESENÇA COM FOTOCÉLULA, FIXAÇÃO EM PAREDE - FORNECIMENTO E INSTALAÇÃO. AF_02/2020</t>
  </si>
  <si>
    <t xml:space="preserve"> 9.2.2.9.12 </t>
  </si>
  <si>
    <t xml:space="preserve"> 650 </t>
  </si>
  <si>
    <t xml:space="preserve"> 9.2.2.9.13 </t>
  </si>
  <si>
    <t xml:space="preserve"> 666 </t>
  </si>
  <si>
    <t xml:space="preserve"> 9.2.2.9.14 </t>
  </si>
  <si>
    <t xml:space="preserve"> 101879 </t>
  </si>
  <si>
    <t>QUADRO DE DISTRIBUIÇÃO DE ENERGIA EM CHAPA DE AÇO GALVANIZADO, DE EMBUTIR, COM BARRAMENTO TRIFÁSICO, PARA 24 DISJUNTORES DIN 100A - FORNECIMENTO E INSTALAÇÃO. AF_10/2020</t>
  </si>
  <si>
    <t xml:space="preserve"> 9.2.2.9.15 </t>
  </si>
  <si>
    <t xml:space="preserve"> 101880 </t>
  </si>
  <si>
    <t>QUADRO DE DISTRIBUIÇÃO DE ENERGIA EM CHAPA DE AÇO GALVANIZADO, DE EMBUTIR, COM BARRAMENTO TRIFÁSICO, PARA 30 DISJUNTORES DIN 150A - FORNECIMENTO E INSTALAÇÃO. AF_10/2020</t>
  </si>
  <si>
    <t xml:space="preserve"> 9.2.2.9.16 </t>
  </si>
  <si>
    <t xml:space="preserve"> 101881 </t>
  </si>
  <si>
    <t>QUADRO DE DISTRIBUIÇÃO DE ENERGIA EM CHAPA DE AÇO GALVANIZADO, DE EMBUTIR, COM BARRAMENTO TRIFÁSICO, PARA 40 DISJUNTORES DIN 100A - FORNECIMENTO E INSTALAÇÃO. AF_10/2020</t>
  </si>
  <si>
    <t xml:space="preserve"> 9.2.2.9.17 </t>
  </si>
  <si>
    <t xml:space="preserve"> CP-12231-02 </t>
  </si>
  <si>
    <t xml:space="preserve"> 9.2.2.9.18 </t>
  </si>
  <si>
    <t xml:space="preserve"> CP-87275-11 </t>
  </si>
  <si>
    <t xml:space="preserve"> 9.2.2.9.19 </t>
  </si>
  <si>
    <t xml:space="preserve"> CP-87275-12 </t>
  </si>
  <si>
    <t xml:space="preserve"> 9.2.2.9.20 </t>
  </si>
  <si>
    <t xml:space="preserve"> CP-87275-13 </t>
  </si>
  <si>
    <t xml:space="preserve"> 9.2.2.10 </t>
  </si>
  <si>
    <t xml:space="preserve"> 9.2.2.10.1 </t>
  </si>
  <si>
    <t xml:space="preserve"> 9.2.2.10.2 </t>
  </si>
  <si>
    <t xml:space="preserve"> 93667 </t>
  </si>
  <si>
    <t>DISJUNTOR TRIPOLAR TIPO DIN, CORRENTE NOMINAL DE 10A - FORNECIMENTO E INSTALAÇÃO. AF_10/2020</t>
  </si>
  <si>
    <t xml:space="preserve"> 9.2.2.10.3 </t>
  </si>
  <si>
    <t xml:space="preserve"> 93669 </t>
  </si>
  <si>
    <t>DISJUNTOR TRIPOLAR TIPO DIN, CORRENTE NOMINAL DE 20A - FORNECIMENTO E INSTALAÇÃO. AF_10/2020</t>
  </si>
  <si>
    <t xml:space="preserve"> 9.2.2.10.4 </t>
  </si>
  <si>
    <t xml:space="preserve"> 9.2.2.10.5 </t>
  </si>
  <si>
    <t xml:space="preserve"> 93671 </t>
  </si>
  <si>
    <t>DISJUNTOR TRIPOLAR TIPO DIN, CORRENTE NOMINAL DE 32A - FORNECIMENTO E INSTALAÇÃO. AF_10/2020</t>
  </si>
  <si>
    <t xml:space="preserve"> 9.2.2.10.6 </t>
  </si>
  <si>
    <t xml:space="preserve"> 93672 </t>
  </si>
  <si>
    <t>DISJUNTOR TRIPOLAR TIPO DIN, CORRENTE NOMINAL DE 40A - FORNECIMENTO E INSTALAÇÃO. AF_10/2020</t>
  </si>
  <si>
    <t xml:space="preserve"> 9.2.2.10.7 </t>
  </si>
  <si>
    <t xml:space="preserve"> 93673 </t>
  </si>
  <si>
    <t>DISJUNTOR TRIPOLAR TIPO DIN, CORRENTE NOMINAL DE 50A - FORNECIMENTO E INSTALAÇÃO. AF_10/2020</t>
  </si>
  <si>
    <t xml:space="preserve"> 9.2.2.10.8 </t>
  </si>
  <si>
    <t xml:space="preserve"> 8003 </t>
  </si>
  <si>
    <t xml:space="preserve"> 9.2.2.10.9 </t>
  </si>
  <si>
    <t xml:space="preserve"> 9004 </t>
  </si>
  <si>
    <t xml:space="preserve"> 9.2.2.10.10 </t>
  </si>
  <si>
    <t xml:space="preserve"> 453 </t>
  </si>
  <si>
    <t xml:space="preserve"> 9.2.2.10.11 </t>
  </si>
  <si>
    <t xml:space="preserve"> CP-87275-14 </t>
  </si>
  <si>
    <t xml:space="preserve"> 9.2.2.10.12 </t>
  </si>
  <si>
    <t xml:space="preserve"> 8078 </t>
  </si>
  <si>
    <t xml:space="preserve"> 9.2.2.10.13 </t>
  </si>
  <si>
    <t xml:space="preserve"> 11267 </t>
  </si>
  <si>
    <t xml:space="preserve"> 9.2.2.10.14 </t>
  </si>
  <si>
    <t xml:space="preserve"> 9686 </t>
  </si>
  <si>
    <t xml:space="preserve"> 9.2.2.10.15 </t>
  </si>
  <si>
    <t xml:space="preserve"> 11559 </t>
  </si>
  <si>
    <t xml:space="preserve"> 9.2.2.10.16 </t>
  </si>
  <si>
    <t xml:space="preserve"> 8237 </t>
  </si>
  <si>
    <t xml:space="preserve"> 9.2.2.10.17 </t>
  </si>
  <si>
    <t xml:space="preserve"> 7600 </t>
  </si>
  <si>
    <t xml:space="preserve"> 9.2.2.10.18 </t>
  </si>
  <si>
    <t xml:space="preserve"> 10326 </t>
  </si>
  <si>
    <t xml:space="preserve"> 9.2.2.10.19 </t>
  </si>
  <si>
    <t xml:space="preserve"> 7996 </t>
  </si>
  <si>
    <t xml:space="preserve"> 9.2.2.10.20 </t>
  </si>
  <si>
    <t xml:space="preserve"> 93653 </t>
  </si>
  <si>
    <t>DISJUNTOR MONOPOLAR TIPO DIN, CORRENTE NOMINAL DE 10A - FORNECIMENTO E INSTALAÇÃO. AF_10/2020</t>
  </si>
  <si>
    <t xml:space="preserve"> 9.2.2.10.21 </t>
  </si>
  <si>
    <t xml:space="preserve"> 93654 </t>
  </si>
  <si>
    <t>DISJUNTOR MONOPOLAR TIPO DIN, CORRENTE NOMINAL DE 16A - FORNECIMENTO E INSTALAÇÃO. AF_10/2020</t>
  </si>
  <si>
    <t xml:space="preserve"> 9.2.2.10.22 </t>
  </si>
  <si>
    <t xml:space="preserve"> 93655 </t>
  </si>
  <si>
    <t>DISJUNTOR MONOPOLAR TIPO DIN, CORRENTE NOMINAL DE 20A - FORNECIMENTO E INSTALAÇÃO. AF_10/2020</t>
  </si>
  <si>
    <t xml:space="preserve"> 9.2.2.10.23 </t>
  </si>
  <si>
    <t xml:space="preserve"> 93656 </t>
  </si>
  <si>
    <t>DISJUNTOR MONOPOLAR TIPO DIN, CORRENTE NOMINAL DE 25A - FORNECIMENTO E INSTALAÇÃO. AF_10/2020</t>
  </si>
  <si>
    <t xml:space="preserve"> 9.2.3 </t>
  </si>
  <si>
    <t xml:space="preserve"> 9.2.3.1 </t>
  </si>
  <si>
    <t xml:space="preserve"> 9.2.3.1.1 </t>
  </si>
  <si>
    <t xml:space="preserve"> 9.2.3.1.2 </t>
  </si>
  <si>
    <t xml:space="preserve"> 9.2.3.1.3 </t>
  </si>
  <si>
    <t xml:space="preserve"> 9.2.3.1.4 </t>
  </si>
  <si>
    <t xml:space="preserve"> 9.2.3.1.5 </t>
  </si>
  <si>
    <t xml:space="preserve"> 9.2.3.1.6 </t>
  </si>
  <si>
    <t xml:space="preserve"> 9.2.3.2 </t>
  </si>
  <si>
    <t xml:space="preserve"> 9.2.3.2.1 </t>
  </si>
  <si>
    <t xml:space="preserve"> 9.2.3.2.2 </t>
  </si>
  <si>
    <t xml:space="preserve"> 9.2.3.2.3 </t>
  </si>
  <si>
    <t xml:space="preserve"> 9.2.3.2.4 </t>
  </si>
  <si>
    <t xml:space="preserve"> 9.2.3.2.5 </t>
  </si>
  <si>
    <t xml:space="preserve"> 9.2.3.3 </t>
  </si>
  <si>
    <t xml:space="preserve"> 9.2.3.3.1 </t>
  </si>
  <si>
    <t xml:space="preserve"> 760 </t>
  </si>
  <si>
    <t xml:space="preserve"> 9.2.3.3.2 </t>
  </si>
  <si>
    <t xml:space="preserve"> 9.2.3.3.3 </t>
  </si>
  <si>
    <t xml:space="preserve"> 9.2.3.3.4 </t>
  </si>
  <si>
    <t xml:space="preserve"> 9.2.3.3.5 </t>
  </si>
  <si>
    <t xml:space="preserve"> 9.2.3.3.6 </t>
  </si>
  <si>
    <t xml:space="preserve"> 9.2.3.3.7 </t>
  </si>
  <si>
    <t xml:space="preserve"> 9.2.3.3.8 </t>
  </si>
  <si>
    <t xml:space="preserve"> 9.2.3.3.9 </t>
  </si>
  <si>
    <t xml:space="preserve"> 9.2.3.3.10 </t>
  </si>
  <si>
    <t xml:space="preserve"> 9.2.3.3.11 </t>
  </si>
  <si>
    <t xml:space="preserve"> 9.2.3.3.12 </t>
  </si>
  <si>
    <t xml:space="preserve"> 9.2.3.3.13 </t>
  </si>
  <si>
    <t xml:space="preserve"> 9.2.3.3.14 </t>
  </si>
  <si>
    <t xml:space="preserve"> 9.2.3.4 </t>
  </si>
  <si>
    <t xml:space="preserve"> 9.2.3.4.1 </t>
  </si>
  <si>
    <t xml:space="preserve"> 9.2.3.4.2 </t>
  </si>
  <si>
    <t xml:space="preserve"> 9.2.3.4.3 </t>
  </si>
  <si>
    <t xml:space="preserve"> 9.2.3.5 </t>
  </si>
  <si>
    <t xml:space="preserve"> 9.2.3.5.1 </t>
  </si>
  <si>
    <t xml:space="preserve"> 9.2.3.5.2 </t>
  </si>
  <si>
    <t xml:space="preserve"> 9.2.3.5.3 </t>
  </si>
  <si>
    <t xml:space="preserve"> 12506 </t>
  </si>
  <si>
    <t xml:space="preserve"> 9.2.3.5.4 </t>
  </si>
  <si>
    <t xml:space="preserve"> 9.2.3.5.5 </t>
  </si>
  <si>
    <t xml:space="preserve"> 9.2.3.5.6 </t>
  </si>
  <si>
    <t xml:space="preserve"> 9.2.3.5.7 </t>
  </si>
  <si>
    <t xml:space="preserve"> 9.2.3.5.8 </t>
  </si>
  <si>
    <t xml:space="preserve"> 9.2.3.5.9 </t>
  </si>
  <si>
    <t xml:space="preserve"> 9.2.3.5.10 </t>
  </si>
  <si>
    <t xml:space="preserve"> 9.2.3.5.11 </t>
  </si>
  <si>
    <t xml:space="preserve"> 9.2.3.5.12 </t>
  </si>
  <si>
    <t xml:space="preserve"> 9.2.3.5.13 </t>
  </si>
  <si>
    <t xml:space="preserve"> 9.2.3.5.14 </t>
  </si>
  <si>
    <t xml:space="preserve"> 9.2.3.6 </t>
  </si>
  <si>
    <t xml:space="preserve"> 9.2.3.6.1 </t>
  </si>
  <si>
    <t xml:space="preserve"> 9.2.3.6.2 </t>
  </si>
  <si>
    <t xml:space="preserve"> 9.2.3.6.3 </t>
  </si>
  <si>
    <t xml:space="preserve"> 9.2.3.6.4 </t>
  </si>
  <si>
    <t xml:space="preserve"> 9.2.3.6.5 </t>
  </si>
  <si>
    <t xml:space="preserve"> 9.2.3.6.6 </t>
  </si>
  <si>
    <t xml:space="preserve"> 9.2.3.6.7 </t>
  </si>
  <si>
    <t xml:space="preserve"> 9.2.3.6.8 </t>
  </si>
  <si>
    <t xml:space="preserve"> 9973 </t>
  </si>
  <si>
    <t xml:space="preserve"> 9.2.3.6.9 </t>
  </si>
  <si>
    <t xml:space="preserve"> 11773 </t>
  </si>
  <si>
    <t xml:space="preserve"> 9.2.3.6.10 </t>
  </si>
  <si>
    <t xml:space="preserve"> 9.2.3.6.11 </t>
  </si>
  <si>
    <t xml:space="preserve"> 9.2.3.6.12 </t>
  </si>
  <si>
    <t xml:space="preserve"> 00000393 </t>
  </si>
  <si>
    <t>ABRACADEIRA EM ACO PARA AMARRACAO DE ELETRODUTOS, TIPO D, COM 1" E PARAFUSO DE FIXACAO</t>
  </si>
  <si>
    <t xml:space="preserve"> 9.2.3.6.13 </t>
  </si>
  <si>
    <t xml:space="preserve"> 9.2.3.6.14 </t>
  </si>
  <si>
    <t xml:space="preserve"> 00039126 </t>
  </si>
  <si>
    <t>ABRACADEIRA EM ACO PARA AMARRACAO DE ELETRODUTOS, TIPO D, COM 4" E CUNHA DE FIXACAO</t>
  </si>
  <si>
    <t xml:space="preserve"> 9.2.3.6.15 </t>
  </si>
  <si>
    <t xml:space="preserve"> 91885 </t>
  </si>
  <si>
    <t>LUVA PARA ELETRODUTO, PVC, ROSCÁVEL, DN 32 MM (1"), PARA CIRCUITOS TERMINAIS, INSTALADA EM PAREDE - FORNECIMENTO E INSTALAÇÃO. AF_03/2023</t>
  </si>
  <si>
    <t xml:space="preserve"> 9.2.3.6.16 </t>
  </si>
  <si>
    <t xml:space="preserve"> 93017 </t>
  </si>
  <si>
    <t>LUVA PARA ELETRODUTO, PVC, ROSCÁVEL, DN 110 MM (4"), PARA REDE ENTERRADA DE DISTRIBUIÇÃO DE ENERGIA ELÉTRICA - FORNECIMENTO E INSTALAÇÃO. AF_12/2021</t>
  </si>
  <si>
    <t xml:space="preserve"> 9.2.3.7 </t>
  </si>
  <si>
    <t xml:space="preserve"> 9.2.3.7.1 </t>
  </si>
  <si>
    <t xml:space="preserve"> 9.2.3.7.2 </t>
  </si>
  <si>
    <t xml:space="preserve"> 9.2.3.7.3 </t>
  </si>
  <si>
    <t xml:space="preserve"> 9.2.3.7.4 </t>
  </si>
  <si>
    <t xml:space="preserve"> 9.2.3.7.5 </t>
  </si>
  <si>
    <t xml:space="preserve"> 9.2.3.7.6 </t>
  </si>
  <si>
    <t xml:space="preserve"> 9.2.3.7.7 </t>
  </si>
  <si>
    <t xml:space="preserve"> 9.2.3.7.8 </t>
  </si>
  <si>
    <t xml:space="preserve"> 9.2.3.8 </t>
  </si>
  <si>
    <t xml:space="preserve"> 9.2.3.8.1 </t>
  </si>
  <si>
    <t xml:space="preserve"> 91992 </t>
  </si>
  <si>
    <t>TOMADA ALTA DE EMBUTIR (1 MÓDULO), 2P+T 10 A, INCLUINDO SUPORTE E PLACA - FORNECIMENTO E INSTALAÇÃO. AF_03/2023</t>
  </si>
  <si>
    <t xml:space="preserve"> 9.2.3.8.2 </t>
  </si>
  <si>
    <t xml:space="preserve"> 9.2.3.8.3 </t>
  </si>
  <si>
    <t xml:space="preserve"> 9.2.3.8.4 </t>
  </si>
  <si>
    <t xml:space="preserve"> 9.2.3.8.5 </t>
  </si>
  <si>
    <t xml:space="preserve"> 9.2.3.8.6 </t>
  </si>
  <si>
    <t xml:space="preserve"> 9.2.3.8.7 </t>
  </si>
  <si>
    <t xml:space="preserve"> CP-87275-19 </t>
  </si>
  <si>
    <t xml:space="preserve"> 9.2.3.8.8 </t>
  </si>
  <si>
    <t xml:space="preserve"> 9.2.3.8.9 </t>
  </si>
  <si>
    <t xml:space="preserve"> 9.2.3.9 </t>
  </si>
  <si>
    <t xml:space="preserve"> 9.2.3.9.1 </t>
  </si>
  <si>
    <t xml:space="preserve"> 9.2.3.9.2 </t>
  </si>
  <si>
    <t xml:space="preserve"> 9.2.3.9.3 </t>
  </si>
  <si>
    <t xml:space="preserve"> 93668 </t>
  </si>
  <si>
    <t>DISJUNTOR TRIPOLAR TIPO DIN, CORRENTE NOMINAL DE 16A - FORNECIMENTO E INSTALAÇÃO. AF_10/2020</t>
  </si>
  <si>
    <t xml:space="preserve"> 9.2.3.9.4 </t>
  </si>
  <si>
    <t xml:space="preserve"> 9.2.3.9.5 </t>
  </si>
  <si>
    <t xml:space="preserve"> 9.2.3.9.6 </t>
  </si>
  <si>
    <t xml:space="preserve"> 9.2.3.9.7 </t>
  </si>
  <si>
    <t xml:space="preserve"> 9.2.3.9.8 </t>
  </si>
  <si>
    <t xml:space="preserve"> 452 </t>
  </si>
  <si>
    <t xml:space="preserve"> 9.2.3.9.9 </t>
  </si>
  <si>
    <t xml:space="preserve"> 9.2.3.9.10 </t>
  </si>
  <si>
    <t xml:space="preserve"> 9.2.3.9.11 </t>
  </si>
  <si>
    <t xml:space="preserve"> 9.2.3.9.12 </t>
  </si>
  <si>
    <t xml:space="preserve"> 9.3 </t>
  </si>
  <si>
    <t>REDE DE COMPUTADORES</t>
  </si>
  <si>
    <t xml:space="preserve"> 9.3.1 </t>
  </si>
  <si>
    <t xml:space="preserve"> 9.3.1.1 </t>
  </si>
  <si>
    <t xml:space="preserve"> 9.3.1.1.1 </t>
  </si>
  <si>
    <t xml:space="preserve"> 12791 </t>
  </si>
  <si>
    <t xml:space="preserve"> 9.3.1.2 </t>
  </si>
  <si>
    <t xml:space="preserve"> 9.3.1.2.1 </t>
  </si>
  <si>
    <t xml:space="preserve"> 11242 </t>
  </si>
  <si>
    <t xml:space="preserve"> 9.3.1.2.2 </t>
  </si>
  <si>
    <t xml:space="preserve"> 98302 </t>
  </si>
  <si>
    <t>PATCH PANEL 24 PORTAS, CATEGORIA 6 - FORNECIMENTO E INSTALAÇÃO. AF_11/2019</t>
  </si>
  <si>
    <t xml:space="preserve"> 9.3.1.2.3 </t>
  </si>
  <si>
    <t xml:space="preserve"> 061359 </t>
  </si>
  <si>
    <t>CONECTOR FEMEA PARA RJ45</t>
  </si>
  <si>
    <t xml:space="preserve"> 9.3.1.3 </t>
  </si>
  <si>
    <t xml:space="preserve"> 9.3.1.3.1 </t>
  </si>
  <si>
    <t xml:space="preserve"> 10249 </t>
  </si>
  <si>
    <t xml:space="preserve"> 9.3.1.3.2 </t>
  </si>
  <si>
    <t xml:space="preserve"> 11307 </t>
  </si>
  <si>
    <t xml:space="preserve"> 9.3.1.3.3 </t>
  </si>
  <si>
    <t xml:space="preserve"> 3883 </t>
  </si>
  <si>
    <t xml:space="preserve"> 9.3.1.4 </t>
  </si>
  <si>
    <t xml:space="preserve"> 9.3.1.4.1 </t>
  </si>
  <si>
    <t xml:space="preserve"> 068415 </t>
  </si>
  <si>
    <t>UM</t>
  </si>
  <si>
    <t xml:space="preserve"> 9.3.1.4.2 </t>
  </si>
  <si>
    <t xml:space="preserve"> 11470 </t>
  </si>
  <si>
    <t xml:space="preserve"> 9.3.1.4.3 </t>
  </si>
  <si>
    <t xml:space="preserve"> 520 </t>
  </si>
  <si>
    <t xml:space="preserve"> 9.3.1.4.4 </t>
  </si>
  <si>
    <t xml:space="preserve"> 9.3.1.4.5 </t>
  </si>
  <si>
    <t xml:space="preserve"> 1089 </t>
  </si>
  <si>
    <t xml:space="preserve"> 9.3.1.4.6 </t>
  </si>
  <si>
    <t xml:space="preserve"> 059458 </t>
  </si>
  <si>
    <t>REGUA 19"" COM 12 TOMADAS 2P+T</t>
  </si>
  <si>
    <t xml:space="preserve"> 9.3.1.4.7 </t>
  </si>
  <si>
    <t xml:space="preserve"> 11417 </t>
  </si>
  <si>
    <t xml:space="preserve"> 9.3.1.5 </t>
  </si>
  <si>
    <t xml:space="preserve"> 9.3.1.5.1 </t>
  </si>
  <si>
    <t xml:space="preserve"> 9.3.1.5.2 </t>
  </si>
  <si>
    <t xml:space="preserve"> CP-11.12.14-002 </t>
  </si>
  <si>
    <t>SAIDA LATERAL DUPLA  3/4"</t>
  </si>
  <si>
    <t xml:space="preserve"> 9.3.1.5.3 </t>
  </si>
  <si>
    <t xml:space="preserve"> 9.3.1.5.4 </t>
  </si>
  <si>
    <t xml:space="preserve"> 9.3.1.5.5 </t>
  </si>
  <si>
    <t xml:space="preserve"> 9667 </t>
  </si>
  <si>
    <t xml:space="preserve"> 9.3.1.5.6 </t>
  </si>
  <si>
    <t xml:space="preserve"> 9.3.1.5.7 </t>
  </si>
  <si>
    <t xml:space="preserve"> 9.3.1.5.8 </t>
  </si>
  <si>
    <t xml:space="preserve"> 9.3.1.6 </t>
  </si>
  <si>
    <t xml:space="preserve"> 9.3.1.6.1 </t>
  </si>
  <si>
    <t xml:space="preserve"> 91942 </t>
  </si>
  <si>
    <t>CAIXA RETANGULAR 4" X 4" ALTA (2,00 M DO PISO), PVC, INSTALADA EM PAREDE - FORNECIMENTO E INSTALAÇÃO. AF_03/2023</t>
  </si>
  <si>
    <t xml:space="preserve"> 9.3.1.6.2 </t>
  </si>
  <si>
    <t xml:space="preserve"> 91937 </t>
  </si>
  <si>
    <t>CAIXA OCTOGONAL 3" X 3", PVC, INSTALADA EM LAJE - FORNECIMENTO E INSTALAÇÃO. AF_03/2023</t>
  </si>
  <si>
    <t xml:space="preserve"> 9.3.1.6.3 </t>
  </si>
  <si>
    <t xml:space="preserve"> 91936 </t>
  </si>
  <si>
    <t>CAIXA OCTOGONAL 4" X 4", PVC, INSTALADA EM LAJE - FORNECIMENTO E INSTALAÇÃO. AF_03/2023</t>
  </si>
  <si>
    <t xml:space="preserve"> 9.3.1.6.4 </t>
  </si>
  <si>
    <t xml:space="preserve"> 9.3.1.7 </t>
  </si>
  <si>
    <t xml:space="preserve"> 9.3.1.7.1 </t>
  </si>
  <si>
    <t xml:space="preserve"> 9.3.1.7.2 </t>
  </si>
  <si>
    <t xml:space="preserve"> 9.3.1.7.3 </t>
  </si>
  <si>
    <t xml:space="preserve"> 9.3.1.7.4 </t>
  </si>
  <si>
    <t xml:space="preserve"> 00011945 </t>
  </si>
  <si>
    <t>BUCHA DE NYLON SEM ABA S4</t>
  </si>
  <si>
    <t xml:space="preserve"> 9.3.1.7.5 </t>
  </si>
  <si>
    <t xml:space="preserve"> 9.3.1.7.6 </t>
  </si>
  <si>
    <t xml:space="preserve"> 9.3.1.7.7 </t>
  </si>
  <si>
    <t xml:space="preserve"> 9.3.1.7.8 </t>
  </si>
  <si>
    <t xml:space="preserve"> 9.3.1.7.9 </t>
  </si>
  <si>
    <t xml:space="preserve"> 9.3.1.7.10 </t>
  </si>
  <si>
    <t xml:space="preserve"> 12428 </t>
  </si>
  <si>
    <t xml:space="preserve"> 9.3.1.7.11 </t>
  </si>
  <si>
    <t xml:space="preserve"> 7860 </t>
  </si>
  <si>
    <t xml:space="preserve"> 9.3.1.7.12 </t>
  </si>
  <si>
    <t xml:space="preserve"> 6905 </t>
  </si>
  <si>
    <t xml:space="preserve"> 9.3.1.7.13 </t>
  </si>
  <si>
    <t xml:space="preserve"> 00039997 </t>
  </si>
  <si>
    <t>PORCA ZINCADA, SEXTAVADA, DIAMETRO 1/4"</t>
  </si>
  <si>
    <t xml:space="preserve"> 9.3.1.7.14 </t>
  </si>
  <si>
    <t xml:space="preserve"> 7384 </t>
  </si>
  <si>
    <t xml:space="preserve"> 9.3.1.8 </t>
  </si>
  <si>
    <t xml:space="preserve"> 9.3.1.8.1 </t>
  </si>
  <si>
    <t xml:space="preserve"> 749 </t>
  </si>
  <si>
    <t xml:space="preserve"> 9.3.1.8.2 </t>
  </si>
  <si>
    <t xml:space="preserve"> 762 </t>
  </si>
  <si>
    <t xml:space="preserve"> 9.3.1.8.3 </t>
  </si>
  <si>
    <t xml:space="preserve"> 9426 </t>
  </si>
  <si>
    <t xml:space="preserve"> 9.3.1.8.4 </t>
  </si>
  <si>
    <t xml:space="preserve"> 9.3.1.8.5 </t>
  </si>
  <si>
    <t xml:space="preserve"> 8685 </t>
  </si>
  <si>
    <t xml:space="preserve"> 9.3.1.8.6 </t>
  </si>
  <si>
    <t xml:space="preserve"> 12488 </t>
  </si>
  <si>
    <t xml:space="preserve"> 9.3.1.8.7 </t>
  </si>
  <si>
    <t xml:space="preserve"> 9.3.1.9 </t>
  </si>
  <si>
    <t xml:space="preserve"> 9.3.1.9.1 </t>
  </si>
  <si>
    <t xml:space="preserve"> 7817 </t>
  </si>
  <si>
    <t xml:space="preserve"> 9.3.1.9.2 </t>
  </si>
  <si>
    <t xml:space="preserve"> 9517 </t>
  </si>
  <si>
    <t xml:space="preserve"> 9.3.1.9.3 </t>
  </si>
  <si>
    <t xml:space="preserve"> 9.3.1.9.4 </t>
  </si>
  <si>
    <t xml:space="preserve"> 12937 </t>
  </si>
  <si>
    <t xml:space="preserve"> 9.3.1.10 </t>
  </si>
  <si>
    <t xml:space="preserve"> 9.3.1.10.1 </t>
  </si>
  <si>
    <t xml:space="preserve"> 7138 </t>
  </si>
  <si>
    <t xml:space="preserve"> 9.3.1.10.2 </t>
  </si>
  <si>
    <t xml:space="preserve"> 059434 </t>
  </si>
  <si>
    <t xml:space="preserve"> 9.3.1.11 </t>
  </si>
  <si>
    <t xml:space="preserve"> 9.3.1.11.1 </t>
  </si>
  <si>
    <t xml:space="preserve"> 9516 </t>
  </si>
  <si>
    <t xml:space="preserve"> 9.3.1.12 </t>
  </si>
  <si>
    <t xml:space="preserve"> 9.3.1.12.1 </t>
  </si>
  <si>
    <t xml:space="preserve"> 9.3.1.12.2 </t>
  </si>
  <si>
    <t xml:space="preserve"> 9.3.1.12.2.1 </t>
  </si>
  <si>
    <t xml:space="preserve"> 9.3.1.12.2.2 </t>
  </si>
  <si>
    <t xml:space="preserve"> 9.3.1.12.2.3 </t>
  </si>
  <si>
    <t xml:space="preserve"> 9.3.1.12.3 </t>
  </si>
  <si>
    <t xml:space="preserve"> 91871 </t>
  </si>
  <si>
    <t>ELETRODUTO RÍGIDO ROSCÁVEL, PVC, DN 25 MM (3/4"), PARA CIRCUITOS TERMINAIS, INSTALADO EM PAREDE - FORNECIMENTO E INSTALAÇÃO. AF_03/2023</t>
  </si>
  <si>
    <t xml:space="preserve"> 9.3.1.12.4 </t>
  </si>
  <si>
    <t xml:space="preserve"> 91872 </t>
  </si>
  <si>
    <t>ELETRODUTO RÍGIDO ROSCÁVEL, PVC, DN 32 MM (1"), PARA CIRCUITOS TERMINAIS, INSTALADO EM PAREDE - FORNECIMENTO E INSTALAÇÃO. AF_03/2023</t>
  </si>
  <si>
    <t xml:space="preserve"> 9.3.1.12.5 </t>
  </si>
  <si>
    <t xml:space="preserve"> 9.3.1.12.6 </t>
  </si>
  <si>
    <t xml:space="preserve"> 00039129 </t>
  </si>
  <si>
    <t>ABRACADEIRA EM ACO PARA AMARRACAO DE ELETRODUTOS, TIPO D, COM 1" E CUNHA DE FIXACAO</t>
  </si>
  <si>
    <t xml:space="preserve"> 9.3.2 </t>
  </si>
  <si>
    <t xml:space="preserve"> 9.3.2.1 </t>
  </si>
  <si>
    <t xml:space="preserve"> 9.3.2.1.1 </t>
  </si>
  <si>
    <t xml:space="preserve"> 9.3.2.2 </t>
  </si>
  <si>
    <t xml:space="preserve"> 9.3.2.2.1 </t>
  </si>
  <si>
    <t xml:space="preserve"> 9.3.2.2.2 </t>
  </si>
  <si>
    <t xml:space="preserve"> 9.3.2.2.3 </t>
  </si>
  <si>
    <t xml:space="preserve"> 9.3.2.3 </t>
  </si>
  <si>
    <t xml:space="preserve"> 9.3.2.3.1 </t>
  </si>
  <si>
    <t xml:space="preserve"> 9.3.2.3.2 </t>
  </si>
  <si>
    <t xml:space="preserve"> 9.3.2.3.3 </t>
  </si>
  <si>
    <t xml:space="preserve"> 9.3.2.4 </t>
  </si>
  <si>
    <t xml:space="preserve"> 9.3.2.4.1 </t>
  </si>
  <si>
    <t xml:space="preserve"> 8439 </t>
  </si>
  <si>
    <t xml:space="preserve"> 9.3.2.4.2 </t>
  </si>
  <si>
    <t xml:space="preserve"> 9.3.2.4.3 </t>
  </si>
  <si>
    <t xml:space="preserve"> 9.3.2.4.4 </t>
  </si>
  <si>
    <t xml:space="preserve"> 9.3.2.4.5 </t>
  </si>
  <si>
    <t xml:space="preserve"> 9.3.2.4.6 </t>
  </si>
  <si>
    <t xml:space="preserve"> 9.3.2.4.7 </t>
  </si>
  <si>
    <t xml:space="preserve"> 9.3.2.4.8 </t>
  </si>
  <si>
    <t xml:space="preserve"> 9.3.2.5 </t>
  </si>
  <si>
    <t xml:space="preserve"> 9.3.2.5.1 </t>
  </si>
  <si>
    <t xml:space="preserve"> 9.3.2.5.2 </t>
  </si>
  <si>
    <t xml:space="preserve"> 9.3.2.5.3 </t>
  </si>
  <si>
    <t xml:space="preserve"> 9.3.2.5.4 </t>
  </si>
  <si>
    <t xml:space="preserve"> 9.3.2.5.5 </t>
  </si>
  <si>
    <t xml:space="preserve"> 9.3.2.5.6 </t>
  </si>
  <si>
    <t xml:space="preserve"> 9.3.2.5.7 </t>
  </si>
  <si>
    <t xml:space="preserve"> 9.3.2.6 </t>
  </si>
  <si>
    <t xml:space="preserve"> 9.3.2.6.1 </t>
  </si>
  <si>
    <t xml:space="preserve"> 9.3.2.6.2 </t>
  </si>
  <si>
    <t xml:space="preserve"> 9.3.2.6.3 </t>
  </si>
  <si>
    <t xml:space="preserve"> 9.3.2.6.4 </t>
  </si>
  <si>
    <t xml:space="preserve"> 9.3.2.6.5 </t>
  </si>
  <si>
    <t xml:space="preserve"> 9.3.2.7 </t>
  </si>
  <si>
    <t xml:space="preserve"> 9.3.2.7.1 </t>
  </si>
  <si>
    <t xml:space="preserve"> 9.3.2.7.2 </t>
  </si>
  <si>
    <t xml:space="preserve"> 9.3.2.7.3 </t>
  </si>
  <si>
    <t xml:space="preserve"> 9.3.2.7.4 </t>
  </si>
  <si>
    <t xml:space="preserve"> 9.3.2.7.5 </t>
  </si>
  <si>
    <t xml:space="preserve"> 9.3.2.7.6 </t>
  </si>
  <si>
    <t xml:space="preserve"> 9.3.2.7.7 </t>
  </si>
  <si>
    <t xml:space="preserve"> 9.3.2.7.8 </t>
  </si>
  <si>
    <t xml:space="preserve"> 9.3.2.7.9 </t>
  </si>
  <si>
    <t xml:space="preserve"> 9.3.2.7.10 </t>
  </si>
  <si>
    <t xml:space="preserve"> 9.3.2.7.11 </t>
  </si>
  <si>
    <t xml:space="preserve"> 9.3.2.7.12 </t>
  </si>
  <si>
    <t xml:space="preserve"> 9.3.2.7.13 </t>
  </si>
  <si>
    <t xml:space="preserve"> 9.3.2.7.14 </t>
  </si>
  <si>
    <t xml:space="preserve"> 9.3.2.8 </t>
  </si>
  <si>
    <t xml:space="preserve"> 9.3.2.8.1 </t>
  </si>
  <si>
    <t xml:space="preserve"> 9.3.2.8.2 </t>
  </si>
  <si>
    <t xml:space="preserve"> 9.3.2.8.3 </t>
  </si>
  <si>
    <t xml:space="preserve"> 9.3.2.8.4 </t>
  </si>
  <si>
    <t xml:space="preserve"> 9.3.2.8.5 </t>
  </si>
  <si>
    <t xml:space="preserve"> 9.3.2.8.6 </t>
  </si>
  <si>
    <t xml:space="preserve"> 9.3.2.8.7 </t>
  </si>
  <si>
    <t xml:space="preserve"> 9.3.2.8.8 </t>
  </si>
  <si>
    <t xml:space="preserve"> 9.3.2.9 </t>
  </si>
  <si>
    <t xml:space="preserve"> 9.3.2.9.1 </t>
  </si>
  <si>
    <t xml:space="preserve"> 9.3.2.9.2 </t>
  </si>
  <si>
    <t xml:space="preserve"> 9.3.2.9.3 </t>
  </si>
  <si>
    <t xml:space="preserve"> 9.3.2.10 </t>
  </si>
  <si>
    <t xml:space="preserve"> 9.3.2.10.1 </t>
  </si>
  <si>
    <t xml:space="preserve"> 9.3.2.10.2 </t>
  </si>
  <si>
    <t xml:space="preserve"> 9.3.2.11 </t>
  </si>
  <si>
    <t xml:space="preserve"> 9.3.2.11.1 </t>
  </si>
  <si>
    <t xml:space="preserve"> 9.3.2.11.2 </t>
  </si>
  <si>
    <t xml:space="preserve"> CP-6411-407 </t>
  </si>
  <si>
    <t xml:space="preserve"> 9.3.2.12 </t>
  </si>
  <si>
    <t xml:space="preserve"> 9.3.2.12.1 </t>
  </si>
  <si>
    <t xml:space="preserve"> 9.3.2.12.2 </t>
  </si>
  <si>
    <t xml:space="preserve"> 9.3.2.12.3 </t>
  </si>
  <si>
    <t xml:space="preserve"> 91857 </t>
  </si>
  <si>
    <t>ELETRODUTO FLEXÍVEL CORRUGADO REFORÇADO, PVC, DN 32 MM (1"), PARA CIRCUITOS TERMINAIS, INSTALADO EM PAREDE - FORNECIMENTO E INSTALAÇÃO. AF_03/2023</t>
  </si>
  <si>
    <t xml:space="preserve"> 9.3.2.12.4 </t>
  </si>
  <si>
    <t xml:space="preserve"> 9.3.2.12.4.1 </t>
  </si>
  <si>
    <t xml:space="preserve"> 9.3.2.12.4.2 </t>
  </si>
  <si>
    <t xml:space="preserve"> 9.3.2.12.4.3 </t>
  </si>
  <si>
    <t xml:space="preserve"> 9.3.2.12.5 </t>
  </si>
  <si>
    <t xml:space="preserve"> 9.3.2.12.5.1 </t>
  </si>
  <si>
    <t xml:space="preserve"> 9.3.2.12.5.2 </t>
  </si>
  <si>
    <t xml:space="preserve"> 9.3.2.12.5.3 </t>
  </si>
  <si>
    <t xml:space="preserve"> 9.3.2.12.6 </t>
  </si>
  <si>
    <t xml:space="preserve"> 9.3.2.12.7 </t>
  </si>
  <si>
    <t xml:space="preserve"> 9.3.2.12.8 </t>
  </si>
  <si>
    <t xml:space="preserve"> 9.3.2.12.9 </t>
  </si>
  <si>
    <t xml:space="preserve"> 9.3.2.12.10 </t>
  </si>
  <si>
    <t xml:space="preserve"> 9.3.2.12.11 </t>
  </si>
  <si>
    <t xml:space="preserve"> 9.3.3 </t>
  </si>
  <si>
    <t xml:space="preserve"> 9.3.3.1 </t>
  </si>
  <si>
    <t xml:space="preserve"> 9.3.3.1.1 </t>
  </si>
  <si>
    <t xml:space="preserve"> 10726 </t>
  </si>
  <si>
    <t xml:space="preserve"> 9.3.3.2 </t>
  </si>
  <si>
    <t xml:space="preserve"> 9.3.3.2.1 </t>
  </si>
  <si>
    <t xml:space="preserve"> 9.3.3.2.2 </t>
  </si>
  <si>
    <t xml:space="preserve"> 9.3.3.2.3 </t>
  </si>
  <si>
    <t xml:space="preserve"> 9.3.3.3 </t>
  </si>
  <si>
    <t xml:space="preserve"> 9.3.3.3.1 </t>
  </si>
  <si>
    <t xml:space="preserve"> 9.3.3.3.2 </t>
  </si>
  <si>
    <t xml:space="preserve"> 9.3.3.3.3 </t>
  </si>
  <si>
    <t xml:space="preserve"> 9.3.3.4 </t>
  </si>
  <si>
    <t xml:space="preserve"> 9.3.3.4.1 </t>
  </si>
  <si>
    <t xml:space="preserve"> 160815 </t>
  </si>
  <si>
    <t>IOPES</t>
  </si>
  <si>
    <t xml:space="preserve"> 9.3.3.4.2 </t>
  </si>
  <si>
    <t xml:space="preserve"> 12781 </t>
  </si>
  <si>
    <t xml:space="preserve"> 9.3.3.4.3 </t>
  </si>
  <si>
    <t xml:space="preserve"> 012064 </t>
  </si>
  <si>
    <t>RACK - KIT VENTILACAO COM 2 VENTILADORES PARA RACK PISO/PAREDE</t>
  </si>
  <si>
    <t xml:space="preserve"> 9.3.3.4.4 </t>
  </si>
  <si>
    <t xml:space="preserve"> 9.3.3.4.5 </t>
  </si>
  <si>
    <t xml:space="preserve"> 9.3.3.4.6 </t>
  </si>
  <si>
    <t xml:space="preserve"> 045831 </t>
  </si>
  <si>
    <t>PLACA CEGA FRONTAL 1U P/ RACK 19" (LABOR)</t>
  </si>
  <si>
    <t xml:space="preserve"> 9.3.3.4.7 </t>
  </si>
  <si>
    <t xml:space="preserve"> 9.3.3.5 </t>
  </si>
  <si>
    <t xml:space="preserve"> 9.3.3.5.1 </t>
  </si>
  <si>
    <t xml:space="preserve"> 9.3.3.5.2 </t>
  </si>
  <si>
    <t xml:space="preserve"> 9.3.3.5.3 </t>
  </si>
  <si>
    <t xml:space="preserve"> 9.3.3.5.4 </t>
  </si>
  <si>
    <t xml:space="preserve"> 9.3.3.5.5 </t>
  </si>
  <si>
    <t xml:space="preserve"> 9.3.3.5.6 </t>
  </si>
  <si>
    <t xml:space="preserve"> 9.3.3.5.7 </t>
  </si>
  <si>
    <t xml:space="preserve"> 9.3.3.5.8 </t>
  </si>
  <si>
    <t xml:space="preserve"> 9.3.3.6 </t>
  </si>
  <si>
    <t xml:space="preserve"> 9.3.3.6.1 </t>
  </si>
  <si>
    <t xml:space="preserve"> 9.3.3.6.2 </t>
  </si>
  <si>
    <t xml:space="preserve"> 9.3.3.6.3 </t>
  </si>
  <si>
    <t xml:space="preserve"> 9.3.3.6.4 </t>
  </si>
  <si>
    <t xml:space="preserve"> 9.3.3.7 </t>
  </si>
  <si>
    <t xml:space="preserve"> 9.3.3.7.1 </t>
  </si>
  <si>
    <t xml:space="preserve"> 9.3.3.7.2 </t>
  </si>
  <si>
    <t xml:space="preserve"> 9.3.3.7.3 </t>
  </si>
  <si>
    <t xml:space="preserve"> 9.3.3.7.4 </t>
  </si>
  <si>
    <t xml:space="preserve"> 9.3.3.7.5 </t>
  </si>
  <si>
    <t xml:space="preserve"> 9.3.3.7.6 </t>
  </si>
  <si>
    <t xml:space="preserve"> 9.3.3.7.7 </t>
  </si>
  <si>
    <t xml:space="preserve"> 9.3.3.7.8 </t>
  </si>
  <si>
    <t xml:space="preserve"> 9.3.3.7.9 </t>
  </si>
  <si>
    <t xml:space="preserve"> 9.3.3.7.10 </t>
  </si>
  <si>
    <t xml:space="preserve"> 9.3.3.7.11 </t>
  </si>
  <si>
    <t xml:space="preserve"> 9.3.3.7.12 </t>
  </si>
  <si>
    <t xml:space="preserve"> 9.3.3.7.13 </t>
  </si>
  <si>
    <t xml:space="preserve"> 9.3.3.7.14 </t>
  </si>
  <si>
    <t xml:space="preserve"> 9.3.3.8 </t>
  </si>
  <si>
    <t xml:space="preserve"> 9.3.3.8.1 </t>
  </si>
  <si>
    <t xml:space="preserve"> 9.3.3.8.2 </t>
  </si>
  <si>
    <t xml:space="preserve"> 12553 </t>
  </si>
  <si>
    <t xml:space="preserve"> 9.3.3.8.3 </t>
  </si>
  <si>
    <t xml:space="preserve"> 9.3.3.8.4 </t>
  </si>
  <si>
    <t xml:space="preserve"> 9.3.3.8.5 </t>
  </si>
  <si>
    <t xml:space="preserve"> 9.3.3.8.6 </t>
  </si>
  <si>
    <t xml:space="preserve"> 12546 </t>
  </si>
  <si>
    <t xml:space="preserve"> 9.3.3.8.7 </t>
  </si>
  <si>
    <t xml:space="preserve"> 9.3.3.8.8 </t>
  </si>
  <si>
    <t xml:space="preserve"> 9.3.3.8.9 </t>
  </si>
  <si>
    <t xml:space="preserve"> 9.3.3.8.10 </t>
  </si>
  <si>
    <t xml:space="preserve"> 9.3.3.8.11 </t>
  </si>
  <si>
    <t xml:space="preserve"> 9.3.3.8.12 </t>
  </si>
  <si>
    <t xml:space="preserve"> 9.3.3.9 </t>
  </si>
  <si>
    <t xml:space="preserve"> 9.3.3.9.1 </t>
  </si>
  <si>
    <t xml:space="preserve"> 9.3.3.9.2 </t>
  </si>
  <si>
    <t xml:space="preserve"> 98307 </t>
  </si>
  <si>
    <t>TOMADA DE REDE RJ45 - FORNECIMENTO E INSTALAÇÃO. AF_11/2019</t>
  </si>
  <si>
    <t xml:space="preserve"> 9.3.3.10 </t>
  </si>
  <si>
    <t xml:space="preserve"> 9.3.3.10.1 </t>
  </si>
  <si>
    <t xml:space="preserve"> 9.3.3.10.2 </t>
  </si>
  <si>
    <t xml:space="preserve"> 9.3.3.11 </t>
  </si>
  <si>
    <t xml:space="preserve"> 9.3.3.11.1 </t>
  </si>
  <si>
    <t xml:space="preserve"> 9.3.3.12 </t>
  </si>
  <si>
    <t xml:space="preserve"> 9.3.3.12.1 </t>
  </si>
  <si>
    <t xml:space="preserve"> 9.3.3.12.2 </t>
  </si>
  <si>
    <t xml:space="preserve"> 9.3.3.12.3 </t>
  </si>
  <si>
    <t xml:space="preserve"> 9.3.3.12.4 </t>
  </si>
  <si>
    <t xml:space="preserve"> 9.3.3.12.5 </t>
  </si>
  <si>
    <t xml:space="preserve"> 9.3.3.12.6 </t>
  </si>
  <si>
    <t xml:space="preserve"> 9.3.3.12.7 </t>
  </si>
  <si>
    <t xml:space="preserve"> 9.3.4 </t>
  </si>
  <si>
    <t xml:space="preserve"> 9.3.4.1 </t>
  </si>
  <si>
    <t xml:space="preserve"> 9.3.4.1.1 </t>
  </si>
  <si>
    <t xml:space="preserve"> 9.3.4.2 </t>
  </si>
  <si>
    <t xml:space="preserve"> 9.3.4.2.1 </t>
  </si>
  <si>
    <t xml:space="preserve"> 9.3.4.2.2 </t>
  </si>
  <si>
    <t xml:space="preserve"> 9.3.4.2.3 </t>
  </si>
  <si>
    <t xml:space="preserve"> 9.3.4.3 </t>
  </si>
  <si>
    <t xml:space="preserve"> 9.3.4.3.1 </t>
  </si>
  <si>
    <t xml:space="preserve"> 9.3.4.3.2 </t>
  </si>
  <si>
    <t xml:space="preserve"> 9.3.4.3.3 </t>
  </si>
  <si>
    <t xml:space="preserve"> 9.3.4.4 </t>
  </si>
  <si>
    <t xml:space="preserve"> 9.3.4.4.1 </t>
  </si>
  <si>
    <t xml:space="preserve"> 160813 </t>
  </si>
  <si>
    <t xml:space="preserve"> 9.3.4.4.2 </t>
  </si>
  <si>
    <t xml:space="preserve"> 9.3.4.4.3 </t>
  </si>
  <si>
    <t xml:space="preserve"> 9.3.4.4.4 </t>
  </si>
  <si>
    <t xml:space="preserve"> 9.3.4.5 </t>
  </si>
  <si>
    <t xml:space="preserve"> 9.3.4.5.1 </t>
  </si>
  <si>
    <t xml:space="preserve"> 9.3.4.5.2 </t>
  </si>
  <si>
    <t xml:space="preserve"> 9.3.4.5.3 </t>
  </si>
  <si>
    <t xml:space="preserve"> 9.3.4.5.4 </t>
  </si>
  <si>
    <t xml:space="preserve"> 9.3.4.5.5 </t>
  </si>
  <si>
    <t xml:space="preserve"> 9.3.4.5.6 </t>
  </si>
  <si>
    <t xml:space="preserve"> 9.3.4.5.7 </t>
  </si>
  <si>
    <t xml:space="preserve"> 9.3.4.5.8 </t>
  </si>
  <si>
    <t xml:space="preserve"> 9.3.4.6 </t>
  </si>
  <si>
    <t xml:space="preserve"> 9.3.4.6.1 </t>
  </si>
  <si>
    <t xml:space="preserve"> 9.3.4.6.2 </t>
  </si>
  <si>
    <t xml:space="preserve"> 9.3.4.6.3 </t>
  </si>
  <si>
    <t xml:space="preserve"> 9.3.4.7 </t>
  </si>
  <si>
    <t xml:space="preserve"> 9.3.4.7.1 </t>
  </si>
  <si>
    <t xml:space="preserve"> 9.3.4.7.2 </t>
  </si>
  <si>
    <t xml:space="preserve"> 9.3.4.7.3 </t>
  </si>
  <si>
    <t xml:space="preserve"> 9.3.4.7.4 </t>
  </si>
  <si>
    <t xml:space="preserve"> 9.3.4.7.5 </t>
  </si>
  <si>
    <t xml:space="preserve"> 9.3.4.7.6 </t>
  </si>
  <si>
    <t xml:space="preserve"> 9.3.4.7.7 </t>
  </si>
  <si>
    <t xml:space="preserve"> 9.3.4.7.8 </t>
  </si>
  <si>
    <t xml:space="preserve"> 9.3.4.7.9 </t>
  </si>
  <si>
    <t xml:space="preserve"> 9.3.4.7.10 </t>
  </si>
  <si>
    <t xml:space="preserve"> 9.3.4.7.11 </t>
  </si>
  <si>
    <t xml:space="preserve"> 9.3.4.7.12 </t>
  </si>
  <si>
    <t xml:space="preserve"> 9.3.4.7.13 </t>
  </si>
  <si>
    <t xml:space="preserve"> 9.3.4.7.14 </t>
  </si>
  <si>
    <t xml:space="preserve"> 9.3.4.8 </t>
  </si>
  <si>
    <t xml:space="preserve"> 9.3.4.8.1 </t>
  </si>
  <si>
    <t xml:space="preserve"> 9.3.4.8.2 </t>
  </si>
  <si>
    <t xml:space="preserve"> 8696 </t>
  </si>
  <si>
    <t xml:space="preserve"> 9.3.4.8.3 </t>
  </si>
  <si>
    <t xml:space="preserve"> 9.3.4.8.4 </t>
  </si>
  <si>
    <t xml:space="preserve"> 11291 </t>
  </si>
  <si>
    <t xml:space="preserve"> 9.3.4.8.5 </t>
  </si>
  <si>
    <t xml:space="preserve"> 9.3.4.8.6 </t>
  </si>
  <si>
    <t xml:space="preserve"> 9.3.4.8.7 </t>
  </si>
  <si>
    <t xml:space="preserve"> 9.3.4.8.8 </t>
  </si>
  <si>
    <t xml:space="preserve"> 9.3.4.8.9 </t>
  </si>
  <si>
    <t xml:space="preserve"> 9.3.4.8.10 </t>
  </si>
  <si>
    <t xml:space="preserve"> 9.3.4.8.11 </t>
  </si>
  <si>
    <t xml:space="preserve"> 9.3.4.9 </t>
  </si>
  <si>
    <t xml:space="preserve"> 9.3.4.9.1 </t>
  </si>
  <si>
    <t xml:space="preserve"> 9.3.4.10 </t>
  </si>
  <si>
    <t xml:space="preserve"> 9.3.4.10.1 </t>
  </si>
  <si>
    <t xml:space="preserve"> 9.3.4.10.2 </t>
  </si>
  <si>
    <t xml:space="preserve"> 9.3.4.11 </t>
  </si>
  <si>
    <t xml:space="preserve"> 9.3.4.11.1 </t>
  </si>
  <si>
    <t xml:space="preserve"> 9.3.4.12 </t>
  </si>
  <si>
    <t xml:space="preserve"> 9.3.4.12.1 </t>
  </si>
  <si>
    <t xml:space="preserve"> 9.3.4.12.2 </t>
  </si>
  <si>
    <t xml:space="preserve"> 9.3.4.12.3 </t>
  </si>
  <si>
    <t xml:space="preserve"> 9.3.4.12.4 </t>
  </si>
  <si>
    <t xml:space="preserve"> 9.3.4.12.5 </t>
  </si>
  <si>
    <t xml:space="preserve"> 9.3.4.12.6 </t>
  </si>
  <si>
    <t xml:space="preserve"> 9.3.5 </t>
  </si>
  <si>
    <t xml:space="preserve"> 9.3.5.1 </t>
  </si>
  <si>
    <t xml:space="preserve"> 9.3.5.1.1 </t>
  </si>
  <si>
    <t xml:space="preserve"> 9.3.5.2 </t>
  </si>
  <si>
    <t xml:space="preserve"> 9.3.5.2.1 </t>
  </si>
  <si>
    <t xml:space="preserve"> 9.3.5.2.2 </t>
  </si>
  <si>
    <t xml:space="preserve"> 9.3.5.2.3 </t>
  </si>
  <si>
    <t xml:space="preserve"> 9.3.5.3 </t>
  </si>
  <si>
    <t xml:space="preserve"> 9.3.5.3.1 </t>
  </si>
  <si>
    <t xml:space="preserve"> 9.3.5.3.2 </t>
  </si>
  <si>
    <t xml:space="preserve"> 9.3.5.3.3 </t>
  </si>
  <si>
    <t xml:space="preserve"> 9.3.5.4 </t>
  </si>
  <si>
    <t xml:space="preserve"> 9.3.5.4.1 </t>
  </si>
  <si>
    <t xml:space="preserve"> 100555 </t>
  </si>
  <si>
    <t>RACK ABERTO EM COLUNA 44U PARA SERVIDOR - FORNECIMENTO E INSTALAÇÃO. AF_11/2019</t>
  </si>
  <si>
    <t xml:space="preserve"> 9.3.5.4.2 </t>
  </si>
  <si>
    <t xml:space="preserve"> 9.3.5.4.3 </t>
  </si>
  <si>
    <t xml:space="preserve"> 9.3.5.4.4 </t>
  </si>
  <si>
    <t xml:space="preserve"> 9.3.5.4.5 </t>
  </si>
  <si>
    <t xml:space="preserve"> 9.3.5.4.6 </t>
  </si>
  <si>
    <t xml:space="preserve"> 9.3.5.4.7 </t>
  </si>
  <si>
    <t xml:space="preserve"> 9.3.5.5 </t>
  </si>
  <si>
    <t xml:space="preserve"> 9.3.5.5.1 </t>
  </si>
  <si>
    <t xml:space="preserve"> 9.3.5.5.2 </t>
  </si>
  <si>
    <t xml:space="preserve"> 9.3.5.5.3 </t>
  </si>
  <si>
    <t xml:space="preserve"> 9.3.5.5.4 </t>
  </si>
  <si>
    <t xml:space="preserve"> 9.3.5.5.5 </t>
  </si>
  <si>
    <t xml:space="preserve"> 9.3.5.5.6 </t>
  </si>
  <si>
    <t xml:space="preserve"> 9.3.5.5.7 </t>
  </si>
  <si>
    <t xml:space="preserve"> 9.3.5.5.8 </t>
  </si>
  <si>
    <t xml:space="preserve"> 9.3.5.6 </t>
  </si>
  <si>
    <t xml:space="preserve"> 9.3.5.6.1 </t>
  </si>
  <si>
    <t xml:space="preserve"> 9.3.5.6.2 </t>
  </si>
  <si>
    <t xml:space="preserve"> 9.3.5.6.3 </t>
  </si>
  <si>
    <t xml:space="preserve"> 9.3.5.6.4 </t>
  </si>
  <si>
    <t xml:space="preserve"> 9.3.5.7 </t>
  </si>
  <si>
    <t xml:space="preserve"> 9.3.5.7.1 </t>
  </si>
  <si>
    <t xml:space="preserve"> 9.3.5.7.2 </t>
  </si>
  <si>
    <t xml:space="preserve"> 9.3.5.7.3 </t>
  </si>
  <si>
    <t xml:space="preserve"> 9.3.5.7.4 </t>
  </si>
  <si>
    <t xml:space="preserve"> 9.3.5.7.5 </t>
  </si>
  <si>
    <t xml:space="preserve"> 9.3.5.7.6 </t>
  </si>
  <si>
    <t xml:space="preserve"> 9.3.5.7.7 </t>
  </si>
  <si>
    <t xml:space="preserve"> 9.3.5.7.8 </t>
  </si>
  <si>
    <t xml:space="preserve"> 9.3.5.7.9 </t>
  </si>
  <si>
    <t xml:space="preserve"> 9.3.5.7.10 </t>
  </si>
  <si>
    <t xml:space="preserve"> 9.3.5.7.11 </t>
  </si>
  <si>
    <t xml:space="preserve"> 9.3.5.7.12 </t>
  </si>
  <si>
    <t xml:space="preserve"> 9.3.5.7.13 </t>
  </si>
  <si>
    <t xml:space="preserve"> 9.3.5.7.14 </t>
  </si>
  <si>
    <t xml:space="preserve"> 9.3.5.8 </t>
  </si>
  <si>
    <t xml:space="preserve"> 9.3.5.8.1 </t>
  </si>
  <si>
    <t xml:space="preserve"> 9.3.5.8.2 </t>
  </si>
  <si>
    <t xml:space="preserve"> 9.3.5.8.3 </t>
  </si>
  <si>
    <t xml:space="preserve"> 4533 </t>
  </si>
  <si>
    <t xml:space="preserve"> 9.3.5.8.4 </t>
  </si>
  <si>
    <t xml:space="preserve"> 9.3.5.8.5 </t>
  </si>
  <si>
    <t xml:space="preserve"> 12679 </t>
  </si>
  <si>
    <t xml:space="preserve"> 9.3.5.8.6 </t>
  </si>
  <si>
    <t xml:space="preserve"> 9.3.5.8.7 </t>
  </si>
  <si>
    <t xml:space="preserve"> 9.3.5.8.8 </t>
  </si>
  <si>
    <t xml:space="preserve"> 9.3.5.8.9 </t>
  </si>
  <si>
    <t xml:space="preserve"> 9.3.5.8.10 </t>
  </si>
  <si>
    <t xml:space="preserve"> 9.3.5.8.11 </t>
  </si>
  <si>
    <t xml:space="preserve"> 9.3.5.8.12 </t>
  </si>
  <si>
    <t xml:space="preserve"> 9.3.5.8.13 </t>
  </si>
  <si>
    <t xml:space="preserve"> 9.3.5.9 </t>
  </si>
  <si>
    <t xml:space="preserve"> 9.3.5.9.1 </t>
  </si>
  <si>
    <t xml:space="preserve"> 9.3.5.9.2 </t>
  </si>
  <si>
    <t xml:space="preserve"> 9.3.5.10 </t>
  </si>
  <si>
    <t xml:space="preserve"> 9.3.5.10.1 </t>
  </si>
  <si>
    <t xml:space="preserve"> 9.3.5.10.2 </t>
  </si>
  <si>
    <t xml:space="preserve"> 9.3.5.11 </t>
  </si>
  <si>
    <t xml:space="preserve"> 9.3.5.11.1 </t>
  </si>
  <si>
    <t xml:space="preserve"> 9.3.5.12 </t>
  </si>
  <si>
    <t xml:space="preserve"> 9.3.5.12.1 </t>
  </si>
  <si>
    <t xml:space="preserve"> 9.3.5.12.2 </t>
  </si>
  <si>
    <t xml:space="preserve"> 9.3.5.12.3 </t>
  </si>
  <si>
    <t xml:space="preserve"> 9.3.5.12.4 </t>
  </si>
  <si>
    <t xml:space="preserve"> 9.3.5.12.5 </t>
  </si>
  <si>
    <t xml:space="preserve"> 9.3.5.12.6 </t>
  </si>
  <si>
    <t xml:space="preserve"> 9.3.5.12.7 </t>
  </si>
  <si>
    <t xml:space="preserve"> 9.3.5.12.8 </t>
  </si>
  <si>
    <t xml:space="preserve"> 9.3.6 </t>
  </si>
  <si>
    <t xml:space="preserve"> 9.3.6.1 </t>
  </si>
  <si>
    <t xml:space="preserve"> 9.3.6.1.1 </t>
  </si>
  <si>
    <t xml:space="preserve"> 9.3.6.2 </t>
  </si>
  <si>
    <t xml:space="preserve"> 9.3.6.2.1 </t>
  </si>
  <si>
    <t xml:space="preserve"> 9.3.6.2.2 </t>
  </si>
  <si>
    <t xml:space="preserve"> 9.3.6.2.3 </t>
  </si>
  <si>
    <t xml:space="preserve"> 9.3.6.3 </t>
  </si>
  <si>
    <t xml:space="preserve"> 9.3.6.3.1 </t>
  </si>
  <si>
    <t xml:space="preserve"> 9.3.6.3.2 </t>
  </si>
  <si>
    <t xml:space="preserve"> 9.3.6.3.3 </t>
  </si>
  <si>
    <t xml:space="preserve"> 9.3.6.4 </t>
  </si>
  <si>
    <t xml:space="preserve"> 9.3.6.4.1 </t>
  </si>
  <si>
    <t xml:space="preserve"> 9.3.6.4.2 </t>
  </si>
  <si>
    <t xml:space="preserve"> 9.3.6.4.3 </t>
  </si>
  <si>
    <t xml:space="preserve"> 9.3.6.4.4 </t>
  </si>
  <si>
    <t xml:space="preserve"> 9.3.6.4.5 </t>
  </si>
  <si>
    <t xml:space="preserve"> 9.3.6.4.6 </t>
  </si>
  <si>
    <t xml:space="preserve"> 9.3.6.5 </t>
  </si>
  <si>
    <t xml:space="preserve"> 9.3.6.5.1 </t>
  </si>
  <si>
    <t xml:space="preserve"> 9.3.6.5.2 </t>
  </si>
  <si>
    <t xml:space="preserve"> 9.3.6.5.3 </t>
  </si>
  <si>
    <t xml:space="preserve"> 9.3.6.5.4 </t>
  </si>
  <si>
    <t xml:space="preserve"> 9.3.6.5.5 </t>
  </si>
  <si>
    <t xml:space="preserve"> 9.3.6.6 </t>
  </si>
  <si>
    <t xml:space="preserve"> 9.3.6.6.1 </t>
  </si>
  <si>
    <t xml:space="preserve"> 9.3.6.6.2 </t>
  </si>
  <si>
    <t xml:space="preserve"> 9.3.6.7 </t>
  </si>
  <si>
    <t xml:space="preserve"> 9.3.6.7.1 </t>
  </si>
  <si>
    <t xml:space="preserve"> 9.3.6.7.2 </t>
  </si>
  <si>
    <t xml:space="preserve"> 9.3.6.7.3 </t>
  </si>
  <si>
    <t xml:space="preserve"> 9.3.6.7.4 </t>
  </si>
  <si>
    <t xml:space="preserve"> 9.3.6.7.5 </t>
  </si>
  <si>
    <t xml:space="preserve"> 9.3.6.7.6 </t>
  </si>
  <si>
    <t xml:space="preserve"> 9.3.6.7.7 </t>
  </si>
  <si>
    <t xml:space="preserve"> 9.3.6.7.8 </t>
  </si>
  <si>
    <t xml:space="preserve"> 9.3.6.7.9 </t>
  </si>
  <si>
    <t xml:space="preserve"> 9.3.6.7.10 </t>
  </si>
  <si>
    <t xml:space="preserve"> 9.3.6.7.11 </t>
  </si>
  <si>
    <t xml:space="preserve"> 9.3.6.8 </t>
  </si>
  <si>
    <t xml:space="preserve"> 9.3.6.8.1 </t>
  </si>
  <si>
    <t xml:space="preserve"> 9.3.6.9 </t>
  </si>
  <si>
    <t xml:space="preserve"> 9.3.6.9.1 </t>
  </si>
  <si>
    <t xml:space="preserve"> 9.3.6.9.2 </t>
  </si>
  <si>
    <t xml:space="preserve"> 9.3.6.10 </t>
  </si>
  <si>
    <t xml:space="preserve"> 9.3.6.10.1 </t>
  </si>
  <si>
    <t xml:space="preserve"> 9.3.6.11 </t>
  </si>
  <si>
    <t xml:space="preserve"> 9.3.6.11.1 </t>
  </si>
  <si>
    <t xml:space="preserve"> 9.3.6.11.2 </t>
  </si>
  <si>
    <t xml:space="preserve"> 9.3.6.11.3 </t>
  </si>
  <si>
    <t xml:space="preserve"> 9.3.6.11.4 </t>
  </si>
  <si>
    <t xml:space="preserve"> 9.3.6.11.5 </t>
  </si>
  <si>
    <t xml:space="preserve"> 9.4 </t>
  </si>
  <si>
    <t>CIRCUITO FECHADO DE TV - CFTV</t>
  </si>
  <si>
    <t xml:space="preserve"> 9.4.1 </t>
  </si>
  <si>
    <t xml:space="preserve"> 9.4.1.1 </t>
  </si>
  <si>
    <t xml:space="preserve"> 003154 </t>
  </si>
  <si>
    <t>RACK - CONVERSOR BALUN PASSIVO INTELBRAS XBP 401 HD - COMPATIVEL COM ANALOGICO, HDCVI, HDTVI E AHD</t>
  </si>
  <si>
    <t xml:space="preserve"> 9.4.1.2 </t>
  </si>
  <si>
    <t xml:space="preserve"> 000391 </t>
  </si>
  <si>
    <t>RACK - POWER BALUN MULTI HD 16 CANAIS FULL HD COM ALIMENTACAO VB 1016 WP INTELBRAS</t>
  </si>
  <si>
    <t xml:space="preserve"> 9.4.1.3 </t>
  </si>
  <si>
    <t xml:space="preserve"> 067207 </t>
  </si>
  <si>
    <t>CAMERA EXTERNA BULLET INFRAVERMELHO MULTI HD 1015B INTELBRAS</t>
  </si>
  <si>
    <t xml:space="preserve"> 9.4.1.4 </t>
  </si>
  <si>
    <t xml:space="preserve"> 059453 </t>
  </si>
  <si>
    <t>CAMERA INFRA VERMELHO CFTV 1/2.8 FULL HD SONY EXMOR 30M DOME</t>
  </si>
  <si>
    <t xml:space="preserve"> 9.4.1.5 </t>
  </si>
  <si>
    <t xml:space="preserve"> C4050 </t>
  </si>
  <si>
    <t>SEINFRA</t>
  </si>
  <si>
    <t>GRAVADOR DE VÍDEO, TIPO TIME HOPSE, 960 HORAS - INSTALADO</t>
  </si>
  <si>
    <t xml:space="preserve"> 9.4.2 </t>
  </si>
  <si>
    <t xml:space="preserve"> 9.4.2.1 </t>
  </si>
  <si>
    <t xml:space="preserve"> 9.4.2.2 </t>
  </si>
  <si>
    <t xml:space="preserve"> 9.4.2.3 </t>
  </si>
  <si>
    <t xml:space="preserve"> 9.4.2.4 </t>
  </si>
  <si>
    <t xml:space="preserve"> 9.4.2.5 </t>
  </si>
  <si>
    <t xml:space="preserve"> 9.4.2.6 </t>
  </si>
  <si>
    <t xml:space="preserve"> CP-335-02 </t>
  </si>
  <si>
    <t xml:space="preserve"> 9.4.3 </t>
  </si>
  <si>
    <t xml:space="preserve"> 9.4.3.1 </t>
  </si>
  <si>
    <t xml:space="preserve"> 9.4.3.2 </t>
  </si>
  <si>
    <t xml:space="preserve"> 9.4.3.3 </t>
  </si>
  <si>
    <t xml:space="preserve"> 9.4.3.4 </t>
  </si>
  <si>
    <t xml:space="preserve"> 9.4.4 </t>
  </si>
  <si>
    <t xml:space="preserve"> 9.4.4.1 </t>
  </si>
  <si>
    <t xml:space="preserve"> 9.4.4.2 </t>
  </si>
  <si>
    <t xml:space="preserve"> 9.4.4.3 </t>
  </si>
  <si>
    <t xml:space="preserve"> 9.4.4.4 </t>
  </si>
  <si>
    <t xml:space="preserve"> 9.4.5 </t>
  </si>
  <si>
    <t xml:space="preserve"> 9.4.5.1 </t>
  </si>
  <si>
    <t xml:space="preserve"> 9.4.5.2 </t>
  </si>
  <si>
    <t xml:space="preserve"> 9.4.5.3 </t>
  </si>
  <si>
    <t xml:space="preserve"> 9.4.5.4 </t>
  </si>
  <si>
    <t xml:space="preserve"> 9.4.6 </t>
  </si>
  <si>
    <t xml:space="preserve"> 9.4.6.1 </t>
  </si>
  <si>
    <t xml:space="preserve"> 9.4.6.2 </t>
  </si>
  <si>
    <t xml:space="preserve"> 9.4.6.3 </t>
  </si>
  <si>
    <t xml:space="preserve"> 9.4.6.4 </t>
  </si>
  <si>
    <t xml:space="preserve"> 9.4.6.5 </t>
  </si>
  <si>
    <t xml:space="preserve"> 9.5 </t>
  </si>
  <si>
    <t xml:space="preserve"> 9.5.1 </t>
  </si>
  <si>
    <t xml:space="preserve"> 9.5.1.1 </t>
  </si>
  <si>
    <t xml:space="preserve"> 9.5.1.1.1 </t>
  </si>
  <si>
    <t xml:space="preserve"> 9.5.1.1.2 </t>
  </si>
  <si>
    <t xml:space="preserve"> 9.5.1.1.3 </t>
  </si>
  <si>
    <t xml:space="preserve"> 9.5.2 </t>
  </si>
  <si>
    <t xml:space="preserve"> 97882 </t>
  </si>
  <si>
    <t>CAIXA ENTERRADA ELÉTRICA RETANGULAR, EM CONCRETO PRÉ-MOLDADO, FUNDO COM BRITA, DIMENSÕES INTERNAS: 0,4X0,4X0,4 M. AF_12/2020</t>
  </si>
  <si>
    <t xml:space="preserve"> 9.5.3 </t>
  </si>
  <si>
    <t xml:space="preserve"> 9.5.4 </t>
  </si>
  <si>
    <t xml:space="preserve"> 7923 </t>
  </si>
  <si>
    <t xml:space="preserve"> 9.5.5 </t>
  </si>
  <si>
    <t xml:space="preserve"> 078031 </t>
  </si>
  <si>
    <t>CAIXA DE INSPECAO PVC SUSPENSA PARA ATERRAMENTO</t>
  </si>
  <si>
    <t xml:space="preserve"> 9.5.6 </t>
  </si>
  <si>
    <t xml:space="preserve"> 9.5.7 </t>
  </si>
  <si>
    <t xml:space="preserve"> 91917 </t>
  </si>
  <si>
    <t>CURVA 90 GRAUS PARA ELETRODUTO, PVC, ROSCÁVEL, DN 32 MM (1"), PARA CIRCUITOS TERMINAIS, INSTALADA EM PAREDE - FORNECIMENTO E INSTALAÇÃO. AF_03/2023</t>
  </si>
  <si>
    <t xml:space="preserve"> 9.5.8 </t>
  </si>
  <si>
    <t xml:space="preserve"> 9.5.9 </t>
  </si>
  <si>
    <t xml:space="preserve"> 12740 </t>
  </si>
  <si>
    <t xml:space="preserve"> 9.5.10 </t>
  </si>
  <si>
    <t xml:space="preserve"> 8351 </t>
  </si>
  <si>
    <t xml:space="preserve"> 9.5.11 </t>
  </si>
  <si>
    <t xml:space="preserve"> 9.5.12 </t>
  </si>
  <si>
    <t xml:space="preserve"> 9.5.13 </t>
  </si>
  <si>
    <t xml:space="preserve"> 11514 </t>
  </si>
  <si>
    <t xml:space="preserve"> 9.5.14 </t>
  </si>
  <si>
    <t xml:space="preserve"> 00034359 </t>
  </si>
  <si>
    <t>CURVA 90 GRAUS DE BARRA CHATA EM ALUMINIO 3/4" X 1/4" X 300 MM</t>
  </si>
  <si>
    <t xml:space="preserve"> 9.5.15 </t>
  </si>
  <si>
    <t xml:space="preserve"> 9051 </t>
  </si>
  <si>
    <t xml:space="preserve"> 9.5.16 </t>
  </si>
  <si>
    <t xml:space="preserve"> 00041414 </t>
  </si>
  <si>
    <t>MINICAPTORES DE INSERCAO, EM ACO GALVANIZADO A FOGO, H=300 MM X DN=10 MM</t>
  </si>
  <si>
    <t xml:space="preserve"> 10 </t>
  </si>
  <si>
    <t>REVESTIMENTOS</t>
  </si>
  <si>
    <t xml:space="preserve"> 10.1 </t>
  </si>
  <si>
    <t xml:space="preserve"> 87904 </t>
  </si>
  <si>
    <t>CHAPISCO APLICADO EM ALVENARIA (COM PRESENÇA DE VÃOS) E ESTRUTURAS DE CONCRETO DE FACHADA, COM COLHER DE PEDREIRO.  ARGAMASSA TRAÇO 1:3 COM PREPARO MANUAL. AF_10/2022</t>
  </si>
  <si>
    <t xml:space="preserve"> 10.2 </t>
  </si>
  <si>
    <t xml:space="preserve"> 104218 </t>
  </si>
  <si>
    <t>EMBOÇO OU MASSA ÚNICA EM ARGAMASSA TRAÇO 1:2:8, PREPARO MANUAL, APLICADA MANUALMENTE EM PANOS DE FACHADA COM PRESENÇA DE VÃOS, ESPESSURA DE 25 MM, ACESSO POR ANDAIME. AF_08/2022</t>
  </si>
  <si>
    <t xml:space="preserve"> 10.3 </t>
  </si>
  <si>
    <t xml:space="preserve"> 170402 </t>
  </si>
  <si>
    <t xml:space="preserve"> 10.4 </t>
  </si>
  <si>
    <t xml:space="preserve"> 090805 </t>
  </si>
  <si>
    <t>FORRO DE GESSO ACARTONADO LAFARGE GYPSUM FGE</t>
  </si>
  <si>
    <t xml:space="preserve"> 11 </t>
  </si>
  <si>
    <t>PISOS E PAVIMENTAÇÕES</t>
  </si>
  <si>
    <t xml:space="preserve"> 11.1 </t>
  </si>
  <si>
    <t xml:space="preserve"> 96620 </t>
  </si>
  <si>
    <t>LASTRO DE CONCRETO MAGRO, APLICADO EM PISOS, LAJES SOBRE SOLO OU RADIERS. AF_08/2017</t>
  </si>
  <si>
    <t xml:space="preserve"> 11.2 </t>
  </si>
  <si>
    <t xml:space="preserve"> 170031 </t>
  </si>
  <si>
    <t>REGULARIZACAO DE PISO ARGAMASSA 1:3-CIMENTO/AREIA</t>
  </si>
  <si>
    <t xml:space="preserve"> 11.3 </t>
  </si>
  <si>
    <t xml:space="preserve"> 170041 </t>
  </si>
  <si>
    <t xml:space="preserve"> 11.4 </t>
  </si>
  <si>
    <t xml:space="preserve"> 11.5 </t>
  </si>
  <si>
    <t xml:space="preserve"> 170410 </t>
  </si>
  <si>
    <t>PISO EM GRANITO BRANCO SIENNA PAGINADO</t>
  </si>
  <si>
    <t xml:space="preserve"> 11.6 </t>
  </si>
  <si>
    <t xml:space="preserve"> 170147 </t>
  </si>
  <si>
    <t xml:space="preserve"> 11.7 </t>
  </si>
  <si>
    <t xml:space="preserve"> 170014 </t>
  </si>
  <si>
    <t>PISO VINILICO EM MANTA TARKETT DECODE FIBER BLUE 2MM</t>
  </si>
  <si>
    <t xml:space="preserve"> 11.8 </t>
  </si>
  <si>
    <t xml:space="preserve"> 94995 </t>
  </si>
  <si>
    <t>EXECUÇÃO DE PASSEIO (CALÇADA) OU PISO DE CONCRETO COM CONCRETO MOLDADO IN LOCO, USINADO, ACABAMENTO CONVENCIONAL, ESPESSURA 8 CM, ARMADO. AF_08/2022</t>
  </si>
  <si>
    <t xml:space="preserve"> 11.9 </t>
  </si>
  <si>
    <t xml:space="preserve"> 92397 </t>
  </si>
  <si>
    <t>EXECUÇÃO DE PAVIMENTO EM PISO INTERTRAVADO, COM BLOCO RETANGULAR COR NATURAL DE 20 X 10 CM, ESPESSURA 6 CM. AF_10/2022</t>
  </si>
  <si>
    <t xml:space="preserve"> 11.10 </t>
  </si>
  <si>
    <t xml:space="preserve"> 92398 </t>
  </si>
  <si>
    <t>EXECUÇÃO DE PAVIMENTO EM PISO INTERTRAVADO, COM BLOCO RETANGULAR COR NATURAL DE 20 X 10 CM, ESPESSURA 8 CM. AF_10/2022</t>
  </si>
  <si>
    <t xml:space="preserve"> 11.11 </t>
  </si>
  <si>
    <t xml:space="preserve"> 00007253 </t>
  </si>
  <si>
    <t>TERRA VEGETAL (GRANEL)</t>
  </si>
  <si>
    <t xml:space="preserve"> 11.12 </t>
  </si>
  <si>
    <t xml:space="preserve"> 103946 </t>
  </si>
  <si>
    <t>PLANTIO DE GRAMA ESMERALDA OU SÃO CARLOS OU CURITIBANA, EM PLACAS. AF_05/2022</t>
  </si>
  <si>
    <t xml:space="preserve"> 12 </t>
  </si>
  <si>
    <t>ESQUADRIAS E VIDROS</t>
  </si>
  <si>
    <t xml:space="preserve"> 12.1 </t>
  </si>
  <si>
    <t xml:space="preserve"> 8709 </t>
  </si>
  <si>
    <t xml:space="preserve"> 12.2 </t>
  </si>
  <si>
    <t xml:space="preserve"> 11612 </t>
  </si>
  <si>
    <t xml:space="preserve"> 12.3 </t>
  </si>
  <si>
    <t xml:space="preserve"> 91341 </t>
  </si>
  <si>
    <t>PORTA EM ALUMÍNIO DE ABRIR TIPO VENEZIANA COM GUARNIÇÃO, FIXAÇÃO COM PARAFUSOS - FORNECIMENTO E INSTALAÇÃO. AF_12/2019</t>
  </si>
  <si>
    <t xml:space="preserve"> 12.4 </t>
  </si>
  <si>
    <t xml:space="preserve"> 94805 </t>
  </si>
  <si>
    <t>PORTA DE ALUMÍNIO DE ABRIR PARA VIDRO SEM GUARNIÇÃO, 87X210CM, FIXAÇÃO COM PARAFUSOS, INCLUSIVE VIDROS - FORNECIMENTO E INSTALAÇÃO. AF_12/2019</t>
  </si>
  <si>
    <t xml:space="preserve"> 12.5 </t>
  </si>
  <si>
    <t xml:space="preserve"> 110515 </t>
  </si>
  <si>
    <t>PORTA CAMARAO 1/3 ARTICULADA FRISADA C/ FERRAGENS 0,72X2,10</t>
  </si>
  <si>
    <t xml:space="preserve"> 12.6 </t>
  </si>
  <si>
    <t xml:space="preserve"> 112618 </t>
  </si>
  <si>
    <t>PORTAO DE CORRER EM ALUMINIO PINTURA ELETROSTATICA BRANCA</t>
  </si>
  <si>
    <t xml:space="preserve"> 12.7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</si>
  <si>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</si>
  <si>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</si>
  <si>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12.8 </t>
  </si>
  <si>
    <t xml:space="preserve"> 1760 </t>
  </si>
  <si>
    <t xml:space="preserve"> 12.9 </t>
  </si>
  <si>
    <t xml:space="preserve"> 11347 </t>
  </si>
  <si>
    <t xml:space="preserve"> 12.10 </t>
  </si>
  <si>
    <t xml:space="preserve"> 10036 </t>
  </si>
  <si>
    <t xml:space="preserve"> 12.11 </t>
  </si>
  <si>
    <t xml:space="preserve"> 4974 </t>
  </si>
  <si>
    <t xml:space="preserve"> 12.12 </t>
  </si>
  <si>
    <t xml:space="preserve"> 8759 </t>
  </si>
  <si>
    <t xml:space="preserve"> 12.13 </t>
  </si>
  <si>
    <t xml:space="preserve"> 130298 </t>
  </si>
  <si>
    <t>RODAPE 7X240CM POLIESTIRENO MODERNA 3451 PRETO SANTA LUZIA</t>
  </si>
  <si>
    <t xml:space="preserve"> 13 </t>
  </si>
  <si>
    <t>PINTURAS</t>
  </si>
  <si>
    <t xml:space="preserve"> 13.1 </t>
  </si>
  <si>
    <t xml:space="preserve"> 88497 </t>
  </si>
  <si>
    <t>EMASSAMENTO COM MASSA LÁTEX, APLICAÇÃO EM PAREDE, DUAS DEMÃOS, LIXAMENTO MANUAL. AF_04/2023</t>
  </si>
  <si>
    <t xml:space="preserve"> 13.2 </t>
  </si>
  <si>
    <t xml:space="preserve"> 180579 </t>
  </si>
  <si>
    <t>PREPARO DE PAREDES COM MASSA ACRILICA</t>
  </si>
  <si>
    <t xml:space="preserve"> 13.3 </t>
  </si>
  <si>
    <t xml:space="preserve"> 88488 </t>
  </si>
  <si>
    <t>PINTURA LÁTEX ACRÍLICA PREMIUM, APLICAÇÃO MANUAL EM TETO, DUAS DEMÃOS. AF_04/2023</t>
  </si>
  <si>
    <t xml:space="preserve"> 13.4 </t>
  </si>
  <si>
    <t xml:space="preserve"> 88489 </t>
  </si>
  <si>
    <t>PINTURA LÁTEX ACRÍLICA PREMIUM, APLICAÇÃO MANUAL EM PAREDES, DUAS DEMÃOS. AF_04/2023</t>
  </si>
  <si>
    <t xml:space="preserve"> 13.5 </t>
  </si>
  <si>
    <t xml:space="preserve"> 180256 </t>
  </si>
  <si>
    <t>PINTURA EXTERNA ACRILICA TEXTURIZADA COM ANDAIME TUBULAR</t>
  </si>
  <si>
    <t xml:space="preserve"> 14 </t>
  </si>
  <si>
    <t>INSTALAÇÕES HIDROSSANITÁRIAS</t>
  </si>
  <si>
    <t xml:space="preserve"> 14.1 </t>
  </si>
  <si>
    <t xml:space="preserve"> 14.1.1 </t>
  </si>
  <si>
    <t xml:space="preserve"> 103038 </t>
  </si>
  <si>
    <t>REGISTRO DE ESFERA, PVC, ROSCÁVEL, COM VOLANTE, 1 1/4" - FORNECIMENTO E INSTALAÇÃO. AF_08/2021</t>
  </si>
  <si>
    <t xml:space="preserve"> 14.1.2 </t>
  </si>
  <si>
    <t xml:space="preserve"> 94496 </t>
  </si>
  <si>
    <t>REGISTRO DE GAVETA BRUTO, LATÃO, ROSCÁVEL, 1 1/4" - FORNECIMENTO E INSTALAÇÃO. AF_08/2021</t>
  </si>
  <si>
    <t xml:space="preserve"> 14.1.3 </t>
  </si>
  <si>
    <t xml:space="preserve"> 94498 </t>
  </si>
  <si>
    <t>REGISTRO DE GAVETA BRUTO, LATÃO, ROSCÁVEL, 2" - FORNECIMENTO E INSTALAÇÃO. AF_08/2021</t>
  </si>
  <si>
    <t xml:space="preserve"> 14.1.4 </t>
  </si>
  <si>
    <t xml:space="preserve"> 94499 </t>
  </si>
  <si>
    <t>REGISTRO DE GAVETA BRUTO, LATÃO, ROSCÁVEL, 2 1/2" - FORNECIMENTO E INSTALAÇÃO. AF_08/2021</t>
  </si>
  <si>
    <t xml:space="preserve"> 14.1.5 </t>
  </si>
  <si>
    <t xml:space="preserve"> 99623 </t>
  </si>
  <si>
    <t>VÁLVULA DE RETENÇÃO HORIZONTAL, DE BRONZE, ROSCÁVEL, 2"  - FORNECIMENTO E INSTALAÇÃO. AF_08/2021</t>
  </si>
  <si>
    <t xml:space="preserve"> 14.1.6 </t>
  </si>
  <si>
    <t xml:space="preserve"> 103015 </t>
  </si>
  <si>
    <t>VÁLVULA DE RETENÇÃO, DE BRONZE, PÉ COM CRIVOS, ROSCÁVEL, 2 1/2" - FORNECIMENTO E INSTALAÇÃO. AF_08/2021</t>
  </si>
  <si>
    <t xml:space="preserve"> 14.1.7 </t>
  </si>
  <si>
    <t xml:space="preserve"> 94783 </t>
  </si>
  <si>
    <t>ADAPTADOR COM FLANGE E ANEL DE VEDAÇÃO, PVC, SOLDÁVEL, DN  20 MM X 1/2 , INSTALADO EM RESERVAÇÃO DE ÁGUA DE EDIFICAÇÃO QUE POSSUA RESERVATÓRIO DE FIBRA/FIBROCIMENTO   FORNECIMENTO E INSTALAÇÃO. AF_06/2016</t>
  </si>
  <si>
    <t xml:space="preserve"> 14.1.8 </t>
  </si>
  <si>
    <t xml:space="preserve"> 94703 </t>
  </si>
  <si>
    <t>ADAPTADOR COM FLANGE E ANEL DE VEDAÇÃO, PVC, SOLDÁVEL, DN  25 MM X 3/4 , INSTALADO EM RESERVAÇÃO DE ÁGUA DE EDIFICAÇÃO QUE POSSUA RESERVATÓRIO DE FIBRA/FIBROCIMENTO   FORNECIMENTO E INSTALAÇÃO. AF_06/2016</t>
  </si>
  <si>
    <t xml:space="preserve"> 14.1.9 </t>
  </si>
  <si>
    <t xml:space="preserve"> 89610 </t>
  </si>
  <si>
    <t>ADAPTADOR CURTO COM BOLSA E ROSCA PARA REGISTRO, PVC, SOLDÁVEL, DN 60MM X 2 , INSTALADO EM PRUMADA DE ÁGUA - FORNECIMENTO E INSTALAÇÃO. AF_06/2022</t>
  </si>
  <si>
    <t xml:space="preserve"> 14.1.10 </t>
  </si>
  <si>
    <t xml:space="preserve"> 89596 </t>
  </si>
  <si>
    <t>ADAPTADOR CURTO COM BOLSA E ROSCA PARA REGISTRO, PVC, SOLDÁVEL, DN 50MM X 1.1/2 , INSTALADO EM PRUMADA DE ÁGUA - FORNECIMENTO E INSTALAÇÃO. AF_06/2022</t>
  </si>
  <si>
    <t xml:space="preserve"> 14.1.11 </t>
  </si>
  <si>
    <t xml:space="preserve"> 89506 </t>
  </si>
  <si>
    <t>JOELHO 45 GRAUS, PVC, SOLDÁVEL, DN 60MM, INSTALADO EM PRUMADA DE ÁGUA - FORNECIMENTO E INSTALAÇÃO. AF_06/2022</t>
  </si>
  <si>
    <t xml:space="preserve"> 14.1.12 </t>
  </si>
  <si>
    <t xml:space="preserve"> 89481 </t>
  </si>
  <si>
    <t>JOELHO 90 GRAUS, PVC, SOLDÁVEL, DN 25MM, INSTALADO EM PRUMADA DE ÁGUA - FORNECIMENTO E INSTALAÇÃO. AF_06/2022</t>
  </si>
  <si>
    <t xml:space="preserve"> 14.1.13 </t>
  </si>
  <si>
    <t xml:space="preserve"> 89497 </t>
  </si>
  <si>
    <t>JOELHO 90 GRAUS, PVC, SOLDÁVEL, DN 40MM, INSTALADO EM PRUMADA DE ÁGUA - FORNECIMENTO E INSTALAÇÃO. AF_06/2022</t>
  </si>
  <si>
    <t xml:space="preserve"> 14.1.14 </t>
  </si>
  <si>
    <t xml:space="preserve"> 89505 </t>
  </si>
  <si>
    <t>JOELHO 90 GRAUS, PVC, SOLDÁVEL, DN 60MM, INSTALADO EM PRUMADA DE ÁGUA - FORNECIMENTO E INSTALAÇÃO. AF_06/2022</t>
  </si>
  <si>
    <t xml:space="preserve"> 14.1.15 </t>
  </si>
  <si>
    <t xml:space="preserve"> 89513 </t>
  </si>
  <si>
    <t>JOELHO 90 GRAUS, PVC, SOLDÁVEL, DN 75MM, INSTALADO EM PRUMADA DE ÁGUA - FORNECIMENTO E INSTALAÇÃO. AF_06/2022</t>
  </si>
  <si>
    <t xml:space="preserve"> 14.1.16 </t>
  </si>
  <si>
    <t xml:space="preserve"> 89597 </t>
  </si>
  <si>
    <t>LUVA, PVC, SOLDÁVEL, DN 60MM, INSTALADO EM PRUMADA DE ÁGUA - FORNECIMENTO E INSTALAÇÃO. AF_06/2022</t>
  </si>
  <si>
    <t xml:space="preserve"> 14.1.17 </t>
  </si>
  <si>
    <t xml:space="preserve"> 94795 </t>
  </si>
  <si>
    <t>TORNEIRA DE BOIA PARA CAIXA D'ÁGUA, ROSCÁVEL, 1/2" - FORNECIMENTO E INSTALAÇÃO. AF_08/2021</t>
  </si>
  <si>
    <t xml:space="preserve"> 14.1.18 </t>
  </si>
  <si>
    <t xml:space="preserve"> 94796 </t>
  </si>
  <si>
    <t>TORNEIRA DE BOIA PARA CAIXA D'ÁGUA, ROSCÁVEL, 3/4" - FORNECIMENTO E INSTALAÇÃO. AF_08/2021</t>
  </si>
  <si>
    <t xml:space="preserve"> 14.1.19 </t>
  </si>
  <si>
    <t xml:space="preserve"> 14.1.19.1 </t>
  </si>
  <si>
    <t xml:space="preserve"> 14.1.19.2 </t>
  </si>
  <si>
    <t xml:space="preserve"> 94650 </t>
  </si>
  <si>
    <t>TUBO, PVC, SOLDÁVEL, DN 40 MM, INSTALADO EM RESERVAÇÃO DE ÁGUA DE EDIFICAÇÃO QUE POSSUA RESERVATÓRIO DE FIBRA/FIBROCIMENTO   FORNECIMENTO E INSTALAÇÃO. AF_06/2016</t>
  </si>
  <si>
    <t xml:space="preserve"> 14.1.19.3 </t>
  </si>
  <si>
    <t xml:space="preserve"> 14.1.20 </t>
  </si>
  <si>
    <t xml:space="preserve"> 14.1.20.1 </t>
  </si>
  <si>
    <t xml:space="preserve"> 14.1.20.2 </t>
  </si>
  <si>
    <t xml:space="preserve"> 94652 </t>
  </si>
  <si>
    <t>TUBO, PVC, SOLDÁVEL, DN 60 MM, INSTALADO EM RESERVAÇÃO DE ÁGUA DE EDIFICAÇÃO QUE POSSUA RESERVATÓRIO DE FIBRA/FIBROCIMENTO   FORNECIMENTO E INSTALAÇÃO. AF_06/2016</t>
  </si>
  <si>
    <t xml:space="preserve"> 14.1.20.3 </t>
  </si>
  <si>
    <t xml:space="preserve"> 14.1.20.4 </t>
  </si>
  <si>
    <t xml:space="preserve"> 14.1.21 </t>
  </si>
  <si>
    <t xml:space="preserve"> 94653 </t>
  </si>
  <si>
    <t>TUBO, PVC, SOLDÁVEL, DN 75 MM, INSTALADO EM RESERVAÇÃO DE ÁGUA DE EDIFICAÇÃO QUE POSSUA RESERVATÓRIO DE FIBRA/FIBROCIMENTO   FORNECIMENTO E INSTALAÇÃO. AF_06/2016</t>
  </si>
  <si>
    <t xml:space="preserve"> 14.1.22 </t>
  </si>
  <si>
    <t xml:space="preserve"> 102118 </t>
  </si>
  <si>
    <t>BOMBA CENTRÍFUGA, TRIFÁSICA, 3 CV OU 2,96 HP, HM 34 A 40 M, Q 8,6 A 14,8 M3/H - FORNECIMENTO E INSTALAÇÃO. AF_12/2020</t>
  </si>
  <si>
    <t xml:space="preserve"> 14.1.23 </t>
  </si>
  <si>
    <t xml:space="preserve"> 102137 </t>
  </si>
  <si>
    <t>CHAVE DE BOIA AUTOMÁTICA SUPERIOR/INFERIOR 15A/250V - FORNECIMENTO E INSTALAÇÃO. AF_12/2020</t>
  </si>
  <si>
    <t xml:space="preserve"> 14.2 </t>
  </si>
  <si>
    <t xml:space="preserve"> 14.2.1 </t>
  </si>
  <si>
    <t xml:space="preserve"> 14.2.1.1 </t>
  </si>
  <si>
    <t xml:space="preserve"> 89402 </t>
  </si>
  <si>
    <t>TUBO, PVC, SOLDÁVEL, DN 25MM, INSTALADO EM RAMAL DE DISTRIBUIÇÃO DE ÁGUA - FORNECIMENTO E INSTALAÇÃO. AF_06/2022</t>
  </si>
  <si>
    <t xml:space="preserve"> 14.2.1.2 </t>
  </si>
  <si>
    <t xml:space="preserve"> 14.2.1.2.1 </t>
  </si>
  <si>
    <t xml:space="preserve"> 14.2.1.2.2 </t>
  </si>
  <si>
    <t xml:space="preserve"> 89403 </t>
  </si>
  <si>
    <t>TUBO, PVC, SOLDÁVEL, DN 32MM, INSTALADO EM RAMAL DE DISTRIBUIÇÃO DE ÁGUA - FORNECIMENTO E INSTALAÇÃO. AF_06/2022</t>
  </si>
  <si>
    <t xml:space="preserve"> 14.2.1.2.3 </t>
  </si>
  <si>
    <t xml:space="preserve"> 14.2.1.2.4 </t>
  </si>
  <si>
    <t xml:space="preserve"> 14.2.1.3 </t>
  </si>
  <si>
    <t xml:space="preserve"> 14.2.1.3.1 </t>
  </si>
  <si>
    <t xml:space="preserve"> 14.2.1.3.2 </t>
  </si>
  <si>
    <t xml:space="preserve"> 103978 </t>
  </si>
  <si>
    <t>TUBO, PVC, SOLDÁVEL, DN 40MM, INSTALADO EM RAMAL DE DISTRIBUIÇÃO DE ÁGUA - FORNECIMENTO E INSTALAÇÃO. AF_06/2022</t>
  </si>
  <si>
    <t xml:space="preserve"> 14.2.1.3.3 </t>
  </si>
  <si>
    <t xml:space="preserve"> 14.2.1.4 </t>
  </si>
  <si>
    <t xml:space="preserve"> 103979 </t>
  </si>
  <si>
    <t>TUBO, PVC, SOLDÁVEL, DN 50MM, INSTALADO EM RAMAL DE DISTRIBUIÇÃO DE ÁGUA - FORNECIMENTO E INSTALAÇÃO. AF_06/2022</t>
  </si>
  <si>
    <t xml:space="preserve"> 14.2.1.5 </t>
  </si>
  <si>
    <t xml:space="preserve"> 14.2.1.6 </t>
  </si>
  <si>
    <t xml:space="preserve"> 14.2.1.7 </t>
  </si>
  <si>
    <t xml:space="preserve"> 94654 </t>
  </si>
  <si>
    <t>TUBO, PVC, SOLDÁVEL, DN 85 MM, INSTALADO EM RESERVAÇÃO DE ÁGUA DE EDIFICAÇÃO QUE POSSUA RESERVATÓRIO DE FIBRA/FIBROCIMENTO   FORNECIMENTO E INSTALAÇÃO. AF_06/2016</t>
  </si>
  <si>
    <t xml:space="preserve"> 14.2.2 </t>
  </si>
  <si>
    <t xml:space="preserve"> 14.2.2.1 </t>
  </si>
  <si>
    <t xml:space="preserve"> 1072 </t>
  </si>
  <si>
    <t xml:space="preserve"> 14.2.2.2 </t>
  </si>
  <si>
    <t xml:space="preserve"> 1076 </t>
  </si>
  <si>
    <t xml:space="preserve"> 14.2.2.3 </t>
  </si>
  <si>
    <t xml:space="preserve"> 1083 </t>
  </si>
  <si>
    <t xml:space="preserve"> 14.2.2.4 </t>
  </si>
  <si>
    <t xml:space="preserve"> 1084 </t>
  </si>
  <si>
    <t xml:space="preserve"> 14.2.2.5 </t>
  </si>
  <si>
    <t xml:space="preserve"> 1085 </t>
  </si>
  <si>
    <t xml:space="preserve"> 14.2.2.6 </t>
  </si>
  <si>
    <t xml:space="preserve"> 1086 </t>
  </si>
  <si>
    <t xml:space="preserve"> 14.2.2.7 </t>
  </si>
  <si>
    <t xml:space="preserve"> 1090 </t>
  </si>
  <si>
    <t xml:space="preserve"> 14.2.2.8 </t>
  </si>
  <si>
    <t xml:space="preserve"> 94705 </t>
  </si>
  <si>
    <t>ADAPTADOR COM FLANGE E ANEL DE VEDAÇÃO, PVC, SOLDÁVEL, DN 40 MM X 1 1/4 , INSTALADO EM RESERVAÇÃO DE ÁGUA DE EDIFICAÇÃO QUE POSSUA RESERVATÓRIO DE FIBRA/FIBROCIMENTO   FORNECIMENTO E INSTALAÇÃO. AF_06/2016</t>
  </si>
  <si>
    <t xml:space="preserve"> 14.2.2.9 </t>
  </si>
  <si>
    <t xml:space="preserve"> 94706 </t>
  </si>
  <si>
    <t>ADAPTADOR COM FLANGE E ANEL DE VEDAÇÃO, PVC, SOLDÁVEL, DN 50 MM X 1 1/2 , INSTALADO EM RESERVAÇÃO DE ÁGUA DE EDIFICAÇÃO QUE POSSUA RESERVATÓRIO DE FIBRA/FIBROCIMENTO   FORNECIMENTO E INSTALAÇÃO. AF_06/2016</t>
  </si>
  <si>
    <t xml:space="preserve"> 14.2.2.10 </t>
  </si>
  <si>
    <t xml:space="preserve"> 94707 </t>
  </si>
  <si>
    <t>ADAPTADOR COM FLANGE E ANEL DE VEDAÇÃO, PVC, SOLDÁVEL, DN 60 MM X 2 , INSTALADO EM RESERVAÇÃO DE ÁGUA DE EDIFICAÇÃO QUE POSSUA RESERVATÓRIO DE FIBRA/FIBROCIMENTO   FORNECIMENTO E INSTALAÇÃO. AF_06/2016</t>
  </si>
  <si>
    <t xml:space="preserve"> 14.2.2.11 </t>
  </si>
  <si>
    <t xml:space="preserve"> 94790 </t>
  </si>
  <si>
    <t>ADAPTADOR COM FLANGES LIVRES, PVC, SOLDÁVEL LONGO, DN 85 MM X 3 , INSTALADO EM RESERVAÇÃO DE ÁGUA DE EDIFICAÇÃO QUE POSSUA RESERVATÓRIO DE FIBRA/FIBROCIMENTO   FORNECIMENTO E INSTALAÇÃO. AF_06/2016</t>
  </si>
  <si>
    <t xml:space="preserve"> 14.2.2.12 </t>
  </si>
  <si>
    <t xml:space="preserve"> 89429 </t>
  </si>
  <si>
    <t>ADAPTADOR CURTO COM BOLSA E ROSCA PARA REGISTRO, PVC, SOLDÁVEL, DN 25MM X 3/4 , INSTALADO EM RAMAL DE DISTRIBUIÇÃO DE ÁGUA - FORNECIMENTO E INSTALAÇÃO. AF_06/2022</t>
  </si>
  <si>
    <t xml:space="preserve"> 14.2.2.13 </t>
  </si>
  <si>
    <t xml:space="preserve"> 89572 </t>
  </si>
  <si>
    <t>ADAPTADOR CURTO COM BOLSA E ROSCA PARA REGISTRO, PVC, SOLDÁVEL, DN 40MM X 1.1/4 , INSTALADO EM PRUMADA DE ÁGUA - FORNECIMENTO E INSTALAÇÃO. AF_06/2022</t>
  </si>
  <si>
    <t xml:space="preserve"> 14.2.2.14 </t>
  </si>
  <si>
    <t xml:space="preserve"> 14.2.2.15 </t>
  </si>
  <si>
    <t xml:space="preserve"> 89616 </t>
  </si>
  <si>
    <t>ADAPTADOR CURTO COM BOLSA E ROSCA PARA REGISTRO, PVC, SOLDÁVEL, DN 85MM X 3 , INSTALADO EM PRUMADA DE ÁGUA - FORNECIMENTO E INSTALAÇÃO. AF_06/2022</t>
  </si>
  <si>
    <t xml:space="preserve"> 14.2.2.16 </t>
  </si>
  <si>
    <t xml:space="preserve"> 00003496 </t>
  </si>
  <si>
    <t>JOELHO DE REDUCAO, PVC, ROSCAVEL, 90 GRAUS, 3/4" X 1/2", COR BRANCA, PARA AGUA FRIA PREDIAL</t>
  </si>
  <si>
    <t xml:space="preserve"> 14.2.2.17 </t>
  </si>
  <si>
    <t xml:space="preserve"> 00003498 </t>
  </si>
  <si>
    <t>JOELHO DE REDUCAO, PVC, ROSCAVEL, 90 GRAUS, 1" X 3/4", COR BRANCA, PARA AGUA FRIA PREDIAL</t>
  </si>
  <si>
    <t xml:space="preserve"> 14.2.2.18 </t>
  </si>
  <si>
    <t xml:space="preserve"> 89485 </t>
  </si>
  <si>
    <t>JOELHO 45 GRAUS, PVC, SOLDÁVEL, DN 25MM, INSTALADO EM PRUMADA DE ÁGUA - FORNECIMENTO E INSTALAÇÃO. AF_06/2022</t>
  </si>
  <si>
    <t xml:space="preserve"> 14.2.2.19 </t>
  </si>
  <si>
    <t xml:space="preserve"> 89493 </t>
  </si>
  <si>
    <t>JOELHO 45 GRAUS, PVC, SOLDÁVEL, DN 32MM, INSTALADO EM PRUMADA DE ÁGUA - FORNECIMENTO E INSTALAÇÃO. AF_06/2022</t>
  </si>
  <si>
    <t xml:space="preserve"> 14.2.2.20 </t>
  </si>
  <si>
    <t xml:space="preserve"> 89408 </t>
  </si>
  <si>
    <t>JOELHO 90 GRAUS, PVC, SOLDÁVEL, DN 25MM, INSTALADO EM RAMAL DE DISTRIBUIÇÃO DE ÁGUA - FORNECIMENTO E INSTALAÇÃO. AF_06/2022</t>
  </si>
  <si>
    <t xml:space="preserve"> 14.2.2.21 </t>
  </si>
  <si>
    <t xml:space="preserve"> 89413 </t>
  </si>
  <si>
    <t>JOELHO 90 GRAUS, PVC, SOLDÁVEL, DN 32MM, INSTALADO EM RAMAL DE DISTRIBUIÇÃO DE ÁGUA - FORNECIMENTO E INSTALAÇÃO. AF_06/2022</t>
  </si>
  <si>
    <t xml:space="preserve"> 14.2.2.22 </t>
  </si>
  <si>
    <t xml:space="preserve"> 14.2.2.23 </t>
  </si>
  <si>
    <t xml:space="preserve"> 103984 </t>
  </si>
  <si>
    <t>JOELHO 90 GRAUS, PVC, SOLDÁVEL, DN 50MM, INSTALADO EM RAMAL DE DISTRIBUIÇÃO DE ÁGUA - FORNECIMENTO E INSTALAÇÃO. AF_06/2022</t>
  </si>
  <si>
    <t xml:space="preserve"> 14.2.2.24 </t>
  </si>
  <si>
    <t xml:space="preserve"> 14.2.2.25 </t>
  </si>
  <si>
    <t xml:space="preserve"> 14.2.2.26 </t>
  </si>
  <si>
    <t xml:space="preserve"> 89521 </t>
  </si>
  <si>
    <t>JOELHO 90 GRAUS, PVC, SOLDÁVEL, DN 85MM, INSTALADO EM PRUMADA DE ÁGUA - FORNECIMENTO E INSTALAÇÃO. AF_06/2022</t>
  </si>
  <si>
    <t xml:space="preserve"> 14.2.2.27 </t>
  </si>
  <si>
    <t xml:space="preserve"> 90373 </t>
  </si>
  <si>
    <t>JOELHO 90 GRAUS COM BUCHA DE LATÃO, PVC, SOLDÁVEL, DN 25MM, X 1/2  INSTALADO EM RAMAL OU SUB-RAMAL DE ÁGUA - FORNECIMENTO E INSTALAÇÃO. AF_06/2022</t>
  </si>
  <si>
    <t xml:space="preserve"> 14.2.2.28 </t>
  </si>
  <si>
    <t xml:space="preserve"> 89366 </t>
  </si>
  <si>
    <t>JOELHO 90 GRAUS COM BUCHA DE LATÃO, PVC, SOLDÁVEL, DN 25MM, X 3/4  INSTALADO EM RAMAL OU SUB-RAMAL DE ÁGUA - FORNECIMENTO E INSTALAÇÃO. AF_06/2022</t>
  </si>
  <si>
    <t xml:space="preserve"> 14.2.2.29 </t>
  </si>
  <si>
    <t xml:space="preserve"> 89617 </t>
  </si>
  <si>
    <t>TE, PVC, SOLDÁVEL, DN 25MM, INSTALADO EM PRUMADA DE ÁGUA - FORNECIMENTO E INSTALAÇÃO. AF_06/2022</t>
  </si>
  <si>
    <t xml:space="preserve"> 14.2.2.30 </t>
  </si>
  <si>
    <t xml:space="preserve"> 89398 </t>
  </si>
  <si>
    <t>TE, PVC, SOLDÁVEL, DN 32MM, INSTALADO EM RAMAL OU SUB-RAMAL DE ÁGUA - FORNECIMENTO E INSTALAÇÃO. AF_06/2022</t>
  </si>
  <si>
    <t xml:space="preserve"> 14.2.2.31 </t>
  </si>
  <si>
    <t xml:space="preserve"> 104011 </t>
  </si>
  <si>
    <t>TE, PVC, SOLDÁVEL, DN 40MM, INSTALADO EM RAMAL DE DISTRIBUIÇÃO DE ÁGUA - FORNECIMENTO E INSTALAÇÃO. AF_06/2022</t>
  </si>
  <si>
    <t xml:space="preserve"> 14.2.2.32 </t>
  </si>
  <si>
    <t xml:space="preserve"> 104004 </t>
  </si>
  <si>
    <t>TE, PVC, SOLDÁVEL, DN 50MM, INSTALADO EM RAMAL DE DISTRIBUIÇÃO DE ÁGUA - FORNECIMENTO E INSTALAÇÃO. AF_06/2022</t>
  </si>
  <si>
    <t xml:space="preserve"> 14.2.2.33 </t>
  </si>
  <si>
    <t xml:space="preserve"> 89628 </t>
  </si>
  <si>
    <t>TE, PVC, SOLDÁVEL, DN 60MM, INSTALADO EM PRUMADA DE ÁGUA - FORNECIMENTO E INSTALAÇÃO. AF_06/2022</t>
  </si>
  <si>
    <t xml:space="preserve"> 14.2.2.34 </t>
  </si>
  <si>
    <t xml:space="preserve"> 89629 </t>
  </si>
  <si>
    <t>TE, PVC, SOLDÁVEL, DN 75MM, INSTALADO EM PRUMADA DE ÁGUA - FORNECIMENTO E INSTALAÇÃO. AF_06/2022</t>
  </si>
  <si>
    <t xml:space="preserve"> 14.2.2.35 </t>
  </si>
  <si>
    <t xml:space="preserve"> 89631 </t>
  </si>
  <si>
    <t>TE, PVC, SOLDÁVEL, DN 85MM, INSTALADO EM PRUMADA DE ÁGUA - FORNECIMENTO E INSTALAÇÃO. AF_06/2022</t>
  </si>
  <si>
    <t xml:space="preserve"> 14.2.2.36 </t>
  </si>
  <si>
    <t xml:space="preserve"> 89385 </t>
  </si>
  <si>
    <t>LUVA SOLDÁVEL E COM ROSCA, PVC, SOLDÁVEL, DN 25MM X 3/4 , INSTALADO EM RAMAL OU SUB-RAMAL DE ÁGUA - FORNECIMENTO E INSTALAÇÃO. AF_06/2022</t>
  </si>
  <si>
    <t xml:space="preserve"> 14.2.2.37 </t>
  </si>
  <si>
    <t xml:space="preserve"> 89424 </t>
  </si>
  <si>
    <t>LUVA, PVC, SOLDÁVEL, DN 25MM, INSTALADO EM RAMAL DE DISTRIBUIÇÃO DE ÁGUA - FORNECIMENTO E INSTALAÇÃO. AF_06/2022</t>
  </si>
  <si>
    <t xml:space="preserve"> 14.2.2.38 </t>
  </si>
  <si>
    <t xml:space="preserve"> 89431 </t>
  </si>
  <si>
    <t>LUVA, PVC, SOLDÁVEL, DN 32MM, INSTALADO EM RAMAL DE DISTRIBUIÇÃO DE ÁGUA - FORNECIMENTO E INSTALAÇÃO. AF_06/2022</t>
  </si>
  <si>
    <t xml:space="preserve"> 14.2.2.39 </t>
  </si>
  <si>
    <t xml:space="preserve"> 89558 </t>
  </si>
  <si>
    <t>LUVA, PVC, SOLDÁVEL, DN 40MM, INSTALADO EM PRUMADA DE ÁGUA - FORNECIMENTO E INSTALAÇÃO. AF_06/2022</t>
  </si>
  <si>
    <t xml:space="preserve"> 14.2.2.40 </t>
  </si>
  <si>
    <t xml:space="preserve"> 103995 </t>
  </si>
  <si>
    <t>LUVA, PVC, SOLDÁVEL, DN 50MM, INSTALADO EM RAMAL DE DISTRIBUIÇÃO DE ÁGUA - FORNECIMENTO E INSTALAÇÃO. AF_06/2022</t>
  </si>
  <si>
    <t xml:space="preserve"> 14.2.2.41 </t>
  </si>
  <si>
    <t xml:space="preserve"> 14.2.3 </t>
  </si>
  <si>
    <t xml:space="preserve"> 14.2.3.1 </t>
  </si>
  <si>
    <t xml:space="preserve"> CP-95728-011 </t>
  </si>
  <si>
    <t xml:space="preserve"> 14.2.3.2 </t>
  </si>
  <si>
    <t xml:space="preserve"> CP-95728-012 </t>
  </si>
  <si>
    <t xml:space="preserve"> 14.2.3.3 </t>
  </si>
  <si>
    <t xml:space="preserve"> CP-95728-013 </t>
  </si>
  <si>
    <t xml:space="preserve"> 14.2.3.4 </t>
  </si>
  <si>
    <t xml:space="preserve"> CP-95728-006 </t>
  </si>
  <si>
    <t xml:space="preserve"> 14.2.3.5 </t>
  </si>
  <si>
    <t xml:space="preserve"> CP-95728-014 </t>
  </si>
  <si>
    <t xml:space="preserve"> 14.2.3.6 </t>
  </si>
  <si>
    <t xml:space="preserve"> CP-95728-016 </t>
  </si>
  <si>
    <t xml:space="preserve"> 14.2.3.7 </t>
  </si>
  <si>
    <t xml:space="preserve"> CP-95728-003 </t>
  </si>
  <si>
    <t xml:space="preserve"> 14.2.3.8 </t>
  </si>
  <si>
    <t xml:space="preserve"> 86888 </t>
  </si>
  <si>
    <t>VASO SANITÁRIO SIFONADO COM CAIXA ACOPLADA LOUÇA BRANCA - FORNECIMENTO E INSTALAÇÃO. AF_01/2020</t>
  </si>
  <si>
    <t xml:space="preserve"> 14.2.3.9 </t>
  </si>
  <si>
    <t xml:space="preserve"> 100849 </t>
  </si>
  <si>
    <t>ASSENTO SANITÁRIO CONVENCIONAL - FORNECIMENTO E INSTALACAO. AF_01/2020</t>
  </si>
  <si>
    <t xml:space="preserve"> 14.2.3.10 </t>
  </si>
  <si>
    <t xml:space="preserve"> CP-95728-017 </t>
  </si>
  <si>
    <t xml:space="preserve"> 14.2.3.11 </t>
  </si>
  <si>
    <t xml:space="preserve"> 89987 </t>
  </si>
  <si>
    <t>REGISTRO DE GAVETA BRUTO, LATÃO, ROSCÁVEL, 3/4", COM ACABAMENTO E CANOPLA CROMADOS - FORNECIMENTO E INSTALAÇÃO. AF_08/2021</t>
  </si>
  <si>
    <t xml:space="preserve"> 14.2.3.12 </t>
  </si>
  <si>
    <t xml:space="preserve"> 94793 </t>
  </si>
  <si>
    <t>REGISTRO DE GAVETA BRUTO, LATÃO, ROSCÁVEL, 1 1/4", COM ACABAMENTO E CANOPLA CROMADOS - FORNECIMENTO E INSTALAÇÃO. AF_08/2021</t>
  </si>
  <si>
    <t xml:space="preserve"> 14.2.3.13 </t>
  </si>
  <si>
    <t xml:space="preserve"> 14.2.3.14 </t>
  </si>
  <si>
    <t xml:space="preserve"> 94500 </t>
  </si>
  <si>
    <t>REGISTRO DE GAVETA BRUTO, LATÃO, ROSCÁVEL, 3" - FORNECIMENTO E INSTALAÇÃO. AF_08/2021</t>
  </si>
  <si>
    <t xml:space="preserve"> 14.2.3.15 </t>
  </si>
  <si>
    <t xml:space="preserve"> 89985 </t>
  </si>
  <si>
    <t>REGISTRO DE PRESSÃO BRUTO, LATÃO, ROSCÁVEL, 3/4", COM ACABAMENTO E CANOPLA CROMADOS - FORNECIMENTO E INSTALAÇÃO. AF_08/2021</t>
  </si>
  <si>
    <t xml:space="preserve"> 14.2.3.16 </t>
  </si>
  <si>
    <t xml:space="preserve"> 86886 </t>
  </si>
  <si>
    <t>ENGATE FLEXÍVEL EM INOX, 1/2  X 30CM - FORNECIMENTO E INSTALAÇÃO. AF_01/2020</t>
  </si>
  <si>
    <t xml:space="preserve"> 14.2.3.17 </t>
  </si>
  <si>
    <t xml:space="preserve"> 86884 </t>
  </si>
  <si>
    <t>ENGATE FLEXÍVEL EM PLÁSTICO BRANCO, 1/2 X 30CM - FORNECIMENTO E INSTALAÇÃO. AF_01/2020</t>
  </si>
  <si>
    <t xml:space="preserve"> 14.2.3.18 </t>
  </si>
  <si>
    <t xml:space="preserve"> 95544 </t>
  </si>
  <si>
    <t>PAPELEIRA DE PAREDE EM METAL CROMADO SEM TAMPA, INCLUSO FIXAÇÃO. AF_01/2020</t>
  </si>
  <si>
    <t xml:space="preserve"> 14.2.3.19 </t>
  </si>
  <si>
    <t xml:space="preserve"> 95542 </t>
  </si>
  <si>
    <t>PORTA TOALHA ROSTO EM METAL CROMADO, TIPO ARGOLA, INCLUSO FIXAÇÃO. AF_01/2020</t>
  </si>
  <si>
    <t xml:space="preserve"> 14.2.3.20 </t>
  </si>
  <si>
    <t xml:space="preserve"> 95547 </t>
  </si>
  <si>
    <t>SABONETEIRA PLASTICA TIPO DISPENSER PARA SABONETE LIQUIDO COM RESERVATORIO 800 A 1500 ML, INCLUSO FIXAÇÃO. AF_01/2020</t>
  </si>
  <si>
    <t xml:space="preserve"> 14.2.3.21 </t>
  </si>
  <si>
    <t xml:space="preserve"> 86901 </t>
  </si>
  <si>
    <t>CUBA DE EMBUTIR OVAL EM LOUÇA BRANCA, 35 X 50CM OU EQUIVALENTE - FORNECIMENTO E INSTALAÇÃO. AF_01/2020</t>
  </si>
  <si>
    <t xml:space="preserve"> 14.2.3.22 </t>
  </si>
  <si>
    <t xml:space="preserve"> CP-95728-008 </t>
  </si>
  <si>
    <t xml:space="preserve"> 14.2.3.23 </t>
  </si>
  <si>
    <t xml:space="preserve"> 102617 </t>
  </si>
  <si>
    <t>CAIXA D´ÁGUA EM POLIÉSTER REFORÇADO COM FIBRA DE VIDRO, 5000 LITROS - FORNECIMENTO E INSTALAÇÃO. AF_06/2021</t>
  </si>
  <si>
    <t xml:space="preserve"> 14.3 </t>
  </si>
  <si>
    <t xml:space="preserve"> 14.3.1 </t>
  </si>
  <si>
    <t xml:space="preserve"> 89865 </t>
  </si>
  <si>
    <t>TUBO, PVC, SOLDÁVEL, DN 25MM, INSTALADO EM DRENO DE AR-CONDICIONADO - FORNECIMENTO E INSTALAÇÃO. AF_08/2022</t>
  </si>
  <si>
    <t xml:space="preserve"> 14.3.2 </t>
  </si>
  <si>
    <t xml:space="preserve"> 104316 </t>
  </si>
  <si>
    <t>TUBO, PVC, SOLDÁVEL, DN 32 MM, INSTALADO EM DRENO DE AR CONDICIONADO - FORNECIMENTO E INSTALAÇÃO. AF_08/2022</t>
  </si>
  <si>
    <t xml:space="preserve"> 14.3.3 </t>
  </si>
  <si>
    <t xml:space="preserve"> 14.3.3.1 </t>
  </si>
  <si>
    <t xml:space="preserve"> 14.3.3.2 </t>
  </si>
  <si>
    <t xml:space="preserve"> 89508 </t>
  </si>
  <si>
    <t>TUBO PVC, SÉRIE R, ÁGUA PLUVIAL, DN 40 MM, FORNECIDO E INSTALADO EM RAMAL DE ENCAMINHAMENTO. AF_06/2022</t>
  </si>
  <si>
    <t xml:space="preserve"> 14.3.3.3 </t>
  </si>
  <si>
    <t xml:space="preserve"> 14.3.4 </t>
  </si>
  <si>
    <t xml:space="preserve"> 14.3.4.1 </t>
  </si>
  <si>
    <t xml:space="preserve"> 14.3.4.2 </t>
  </si>
  <si>
    <t xml:space="preserve"> 89509 </t>
  </si>
  <si>
    <t>TUBO PVC, SÉRIE R, ÁGUA PLUVIAL, DN 50 MM, FORNECIDO E INSTALADO EM RAMAL DE ENCAMINHAMENTO. AF_06/2022</t>
  </si>
  <si>
    <t xml:space="preserve"> 14.3.4.3 </t>
  </si>
  <si>
    <t xml:space="preserve"> 14.3.5 </t>
  </si>
  <si>
    <t xml:space="preserve"> 14.3.5.1 </t>
  </si>
  <si>
    <t xml:space="preserve"> 14.3.5.2 </t>
  </si>
  <si>
    <t xml:space="preserve"> 89511 </t>
  </si>
  <si>
    <t>TUBO PVC, SÉRIE R, ÁGUA PLUVIAL, DN 75 MM, FORNECIDO E INSTALADO EM RAMAL DE ENCAMINHAMENTO. AF_06/2022</t>
  </si>
  <si>
    <t xml:space="preserve"> 14.3.5.3 </t>
  </si>
  <si>
    <t xml:space="preserve"> 14.3.5.4 </t>
  </si>
  <si>
    <t xml:space="preserve"> 14.3.6 </t>
  </si>
  <si>
    <t xml:space="preserve"> 14.3.6.1 </t>
  </si>
  <si>
    <t xml:space="preserve"> 14.3.6.2 </t>
  </si>
  <si>
    <t xml:space="preserve"> 89512 </t>
  </si>
  <si>
    <t>TUBO PVC, SÉRIE R, ÁGUA PLUVIAL, DN 100 MM, FORNECIDO E INSTALADO EM RAMAL DE ENCAMINHAMENTO. AF_06/2022</t>
  </si>
  <si>
    <t xml:space="preserve"> 14.3.6.3 </t>
  </si>
  <si>
    <t xml:space="preserve"> 14.3.6.4 </t>
  </si>
  <si>
    <t xml:space="preserve"> 14.3.7 </t>
  </si>
  <si>
    <t xml:space="preserve"> 14.3.7.1 </t>
  </si>
  <si>
    <t xml:space="preserve"> 14.3.7.2 </t>
  </si>
  <si>
    <t xml:space="preserve"> 89580 </t>
  </si>
  <si>
    <t>TUBO PVC, SÉRIE R, ÁGUA PLUVIAL, DN 150 MM, FORNECIDO E INSTALADO EM CONDUTORES VERTICAIS DE ÁGUAS PLUVIAIS. AF_06/2022</t>
  </si>
  <si>
    <t xml:space="preserve"> 14.3.7.3 </t>
  </si>
  <si>
    <t xml:space="preserve"> 14.3.7.4 </t>
  </si>
  <si>
    <t xml:space="preserve"> 14.3.8 </t>
  </si>
  <si>
    <t xml:space="preserve"> 14.3.8.1 </t>
  </si>
  <si>
    <t xml:space="preserve"> 14.3.8.2 </t>
  </si>
  <si>
    <t xml:space="preserve"> 8473 </t>
  </si>
  <si>
    <t xml:space="preserve"> 14.3.8.3 </t>
  </si>
  <si>
    <t xml:space="preserve"> 14.3.9 </t>
  </si>
  <si>
    <t xml:space="preserve"> 14.3.9.1 </t>
  </si>
  <si>
    <t xml:space="preserve"> 14.3.9.2 </t>
  </si>
  <si>
    <t xml:space="preserve"> 054066 </t>
  </si>
  <si>
    <t xml:space="preserve"> 14.3.9.3 </t>
  </si>
  <si>
    <t xml:space="preserve"> 14.3.10 </t>
  </si>
  <si>
    <t xml:space="preserve"> 14.3.10.1 </t>
  </si>
  <si>
    <t xml:space="preserve"> 1619 </t>
  </si>
  <si>
    <t xml:space="preserve"> 14.3.10.2 </t>
  </si>
  <si>
    <t xml:space="preserve"> 1621 </t>
  </si>
  <si>
    <t xml:space="preserve"> 14.3.10.3 </t>
  </si>
  <si>
    <t xml:space="preserve"> 00001844 </t>
  </si>
  <si>
    <t>CURVA LONGA PVC, PB, JE, 45 GRAUS, DN 150 MM, PARA REDE COLETORA ESGOTO</t>
  </si>
  <si>
    <t xml:space="preserve"> 14.3.10.4 </t>
  </si>
  <si>
    <t xml:space="preserve"> 89742 </t>
  </si>
  <si>
    <t>CURVA CURTA 90 GRAUS, PVC, SERIE NORMAL, ESGOTO PREDIAL, DN 75 MM, JUNTA ELÁSTICA, FORNECIDO E INSTALADO EM RAMAL DE DESCARGA OU RAMAL DE ESGOTO SANITÁRIO. AF_08/2022</t>
  </si>
  <si>
    <t xml:space="preserve"> 14.3.10.5 </t>
  </si>
  <si>
    <t xml:space="preserve"> 89748 </t>
  </si>
  <si>
    <t>CURVA CURTA 90 GRAUS, PVC, SERIE NORMAL, ESGOTO PREDIAL, DN 100 MM, JUNTA ELÁSTICA, FORNECIDO E INSTALADO EM RAMAL DE DESCARGA OU RAMAL DE ESGOTO SANITÁRIO. AF_08/2022</t>
  </si>
  <si>
    <t xml:space="preserve"> 14.3.10.6 </t>
  </si>
  <si>
    <t xml:space="preserve"> 89750 </t>
  </si>
  <si>
    <t>CURVA LONGA 90 GRAUS, PVC, SERIE NORMAL, ESGOTO PREDIAL, DN 100 MM, JUNTA ELÁSTICA, FORNECIDO E INSTALADO EM RAMAL DE DESCARGA OU RAMAL DE ESGOTO SANITÁRIO. AF_08/2022</t>
  </si>
  <si>
    <t xml:space="preserve"> 14.3.10.7 </t>
  </si>
  <si>
    <t xml:space="preserve"> 10696 </t>
  </si>
  <si>
    <t xml:space="preserve"> 14.3.10.8 </t>
  </si>
  <si>
    <t xml:space="preserve"> 89529 </t>
  </si>
  <si>
    <t>JOELHO 90 GRAUS, PVC, SERIE R, ÁGUA PLUVIAL, DN 100 MM, JUNTA ELÁSTICA, FORNECIDO E INSTALADO EM RAMAL DE ENCAMINHAMENTO. AF_06/2022</t>
  </si>
  <si>
    <t xml:space="preserve"> 14.3.10.9 </t>
  </si>
  <si>
    <t xml:space="preserve"> 89567 </t>
  </si>
  <si>
    <t>JUNÇÃO SIMPLES, PVC, SERIE R, ÁGUA PLUVIAL, DN 100 X 100 MM, JUNTA ELÁSTICA, FORNECIDO E INSTALADO EM RAMAL DE ENCAMINHAMENTO. AF_06/2022</t>
  </si>
  <si>
    <t xml:space="preserve"> 14.3.10.10 </t>
  </si>
  <si>
    <t xml:space="preserve"> 104174 </t>
  </si>
  <si>
    <t>JUNÇÃO SIMPLES, PVC, SERIE R, ÁGUA PLUVIAL, DN 150 X 100 MM, JUNTA ELÁSTICA, FORNECIDO E INSTALADO EM RAMAL DE ENCAMINHAMENTO. AF_06/2022</t>
  </si>
  <si>
    <t xml:space="preserve"> 14.3.10.11 </t>
  </si>
  <si>
    <t xml:space="preserve"> 104176 </t>
  </si>
  <si>
    <t>JUNÇÃO SIMPLES, PVC, SERIE R, ÁGUA PLUVIAL, DN 150 X 150 MM, JUNTA ELÁSTICA, FORNECIDO E INSTALADO EM RAMAL DE ENCAMINHAMENTO. AF_06/2022</t>
  </si>
  <si>
    <t xml:space="preserve"> 14.3.10.12 </t>
  </si>
  <si>
    <t xml:space="preserve"> 89671 </t>
  </si>
  <si>
    <t>LUVA DE CORRER, PVC, SERIE R, ÁGUA PLUVIAL, DN 100 MM, JUNTA ELÁSTICA, FORNECIDO E INSTALADO EM CONDUTORES VERTICAIS DE ÁGUAS PLUVIAIS. AF_06/2022</t>
  </si>
  <si>
    <t xml:space="preserve"> 14.3.10.13 </t>
  </si>
  <si>
    <t xml:space="preserve"> 89679 </t>
  </si>
  <si>
    <t>LUVA DE CORRER, PVC, SERIE R, ÁGUA PLUVIAL, DN 150 MM, JUNTA ELÁSTICA, FORNECIDO E INSTALADO EM CONDUTORES VERTICAIS DE ÁGUAS PLUVIAIS. AF_06/2022</t>
  </si>
  <si>
    <t xml:space="preserve"> 14.3.10.14 </t>
  </si>
  <si>
    <t xml:space="preserve"> 14.3.10.15 </t>
  </si>
  <si>
    <t xml:space="preserve"> 89681 </t>
  </si>
  <si>
    <t>REDUÇÃO EXCÊNTRICA, PVC, SERIE R, ÁGUA PLUVIAL, DN 150 X 100 MM, JUNTA ELÁSTICA, FORNECIDO E INSTALADO EM CONDUTORES VERTICAIS DE ÁGUAS PLUVIAIS. AF_06/2022</t>
  </si>
  <si>
    <t xml:space="preserve"> 14.3.10.16 </t>
  </si>
  <si>
    <t xml:space="preserve"> 89704 </t>
  </si>
  <si>
    <t>TÊ, PVC, SERIE R, ÁGUA PLUVIAL, DN 150 X 100 MM, JUNTA ELÁSTICA, FORNECIDO E INSTALADO EM CONDUTORES VERTICAIS DE ÁGUAS PLUVIAIS. AF_06/2022</t>
  </si>
  <si>
    <t xml:space="preserve"> 14.3.10.17 </t>
  </si>
  <si>
    <t xml:space="preserve"> 00007070 </t>
  </si>
  <si>
    <t>TE, PVC, 90 GRAUS, BBB, JE, DN 200 MM, PARA REDE COLETORA ESGOTO</t>
  </si>
  <si>
    <t xml:space="preserve"> 14.3.11 </t>
  </si>
  <si>
    <t xml:space="preserve"> 14.3.11.1 </t>
  </si>
  <si>
    <t xml:space="preserve"> C0443 </t>
  </si>
  <si>
    <t>BOMBA CENTRÍFUGA DE 1 CV, INCLUSIVE MAT.DE SUCÇÃO</t>
  </si>
  <si>
    <t xml:space="preserve"> 14.3.11.2 </t>
  </si>
  <si>
    <t xml:space="preserve"> 1701 </t>
  </si>
  <si>
    <t xml:space="preserve"> 14.3.11.3 </t>
  </si>
  <si>
    <t xml:space="preserve"> 4283 </t>
  </si>
  <si>
    <t xml:space="preserve"> 14.3.11.4 </t>
  </si>
  <si>
    <t xml:space="preserve"> 99253 </t>
  </si>
  <si>
    <t>CAIXA ENTERRADA HIDRÁULICA RETANGULAR EM ALVENARIA COM TIJOLOS CERÂMICOS MACIÇOS, DIMENSÕES INTERNAS: 0,6X0,6X0,6 M PARA REDE DE DRENAGEM. AF_12/2020</t>
  </si>
  <si>
    <t xml:space="preserve"> 14.4 </t>
  </si>
  <si>
    <t>DRENO DE AR CONDICIONADO</t>
  </si>
  <si>
    <t xml:space="preserve"> 14.4.1 </t>
  </si>
  <si>
    <t xml:space="preserve"> 14.4.1.1 </t>
  </si>
  <si>
    <t xml:space="preserve"> 14.4.1.2 </t>
  </si>
  <si>
    <t xml:space="preserve"> 89711 </t>
  </si>
  <si>
    <t>TUBO PVC, SERIE NORMAL, ESGOTO PREDIAL, DN 40 MM, FORNECIDO E INSTALADO EM RAMAL DE DESCARGA OU RAMAL DE ESGOTO SANITÁRIO. AF_08/2022</t>
  </si>
  <si>
    <t xml:space="preserve"> 14.4.1.3 </t>
  </si>
  <si>
    <t xml:space="preserve"> 14.4.1.4 </t>
  </si>
  <si>
    <t xml:space="preserve"> 14.4.2 </t>
  </si>
  <si>
    <t xml:space="preserve"> 14.4.2.1 </t>
  </si>
  <si>
    <t xml:space="preserve"> 14.4.2.2 </t>
  </si>
  <si>
    <t xml:space="preserve"> 89712 </t>
  </si>
  <si>
    <t>TUBO PVC, SERIE NORMAL, ESGOTO PREDIAL, DN 50 MM, FORNECIDO E INSTALADO EM RAMAL DE DESCARGA OU RAMAL DE ESGOTO SANITÁRIO. AF_08/2022</t>
  </si>
  <si>
    <t xml:space="preserve"> 14.4.2.3 </t>
  </si>
  <si>
    <t xml:space="preserve"> 14.4.2.4 </t>
  </si>
  <si>
    <t xml:space="preserve"> 14.4.3 </t>
  </si>
  <si>
    <t xml:space="preserve"> 104341 </t>
  </si>
  <si>
    <t>BUCHA DE REDUÇÃO LONGA, PVC, SÉRIE NORMAL, ESGOTO PREDIAL, DN 50 X 40 MM, JUNTA SOLDÁVEL E ELÁSTICA, FORNECIDO E INSTALADO EM RAMAL DE DESCARGA OU RAMAL DE ESGOTO SANITÁRIO. AF_08/2022</t>
  </si>
  <si>
    <t xml:space="preserve"> 14.4.4 </t>
  </si>
  <si>
    <t xml:space="preserve"> CP-101511-12 </t>
  </si>
  <si>
    <t xml:space="preserve"> 14.4.5 </t>
  </si>
  <si>
    <t xml:space="preserve"> 1543 </t>
  </si>
  <si>
    <t xml:space="preserve"> 14.4.6 </t>
  </si>
  <si>
    <t xml:space="preserve"> 89728 </t>
  </si>
  <si>
    <t>CURVA CURTA 90 GRAUS, PVC, SERIE NORMAL, ESGOTO PREDIAL, DN 40 MM, JUNTA SOLDÁVEL, FORNECIDO E INSTALADO EM RAMAL DE DESCARGA OU RAMAL DE ESGOTO SANITÁRIO. AF_08/2022</t>
  </si>
  <si>
    <t xml:space="preserve"> 14.4.7 </t>
  </si>
  <si>
    <t xml:space="preserve"> 89733 </t>
  </si>
  <si>
    <t>CURVA CURTA 90 GRAUS, PVC, SERIE NORMAL, ESGOTO PREDIAL, DN 50 MM, JUNTA ELÁSTICA, FORNECIDO E INSTALADO EM RAMAL DE DESCARGA OU RAMAL DE ESGOTO SANITÁRIO. AF_08/2022</t>
  </si>
  <si>
    <t xml:space="preserve"> 14.4.8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</si>
  <si>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</si>
  <si>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</si>
  <si>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14.4.9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</si>
  <si>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</si>
  <si>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</si>
  <si>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14.4.10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</si>
  <si>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</si>
  <si>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</si>
  <si>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14.4.11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</si>
  <si>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</si>
  <si>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</si>
  <si>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14.4.12 </t>
  </si>
  <si>
    <t xml:space="preserve"> 1562 </t>
  </si>
  <si>
    <t xml:space="preserve"> 14.4.13 </t>
  </si>
  <si>
    <t xml:space="preserve"> 1687 </t>
  </si>
  <si>
    <t xml:space="preserve"> 14.4.14 </t>
  </si>
  <si>
    <t xml:space="preserve"> 89754 </t>
  </si>
  <si>
    <t>LUVA DE CORRER, PVC, SERIE NORMAL, ESGOTO PREDIAL, DN 50 MM, JUNTA ELÁSTICA, FORNECIDO E INSTALADO EM RAMAL DE DESCARGA OU RAMAL DE ESGOTO SANITÁRIO. AF_08/2022</t>
  </si>
  <si>
    <t xml:space="preserve"> 14.4.15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</si>
  <si>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</si>
  <si>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</si>
  <si>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14.4.16 </t>
  </si>
  <si>
    <t xml:space="preserve"> 89623 </t>
  </si>
  <si>
    <t>TE, PVC, SOLDÁVEL, DN 40MM, INSTALADO EM PRUMADA DE ÁGUA - FORNECIMENTO E INSTALAÇÃO. AF_06/2022</t>
  </si>
  <si>
    <t xml:space="preserve"> 14.4.17 </t>
  </si>
  <si>
    <t xml:space="preserve"> 89625 </t>
  </si>
  <si>
    <t>TE, PVC, SOLDÁVEL, DN 50MM, INSTALADO EM PRUMADA DE ÁGUA - FORNECIMENTO E INSTALAÇÃO. AF_06/2022</t>
  </si>
  <si>
    <t xml:space="preserve"> 14.5 </t>
  </si>
  <si>
    <t xml:space="preserve"> 14.5.1 </t>
  </si>
  <si>
    <t xml:space="preserve"> 14.5.1.1 </t>
  </si>
  <si>
    <t xml:space="preserve"> 14.5.1.2 </t>
  </si>
  <si>
    <t xml:space="preserve"> 14.5.1.3 </t>
  </si>
  <si>
    <t xml:space="preserve"> 14.5.1.4 </t>
  </si>
  <si>
    <t xml:space="preserve"> 14.5.2 </t>
  </si>
  <si>
    <t xml:space="preserve"> 14.5.2.1 </t>
  </si>
  <si>
    <t xml:space="preserve"> 14.5.2.2 </t>
  </si>
  <si>
    <t xml:space="preserve"> 14.5.2.3 </t>
  </si>
  <si>
    <t xml:space="preserve"> 14.5.2.4 </t>
  </si>
  <si>
    <t xml:space="preserve"> 14.5.3 </t>
  </si>
  <si>
    <t xml:space="preserve"> 14.5.3.1 </t>
  </si>
  <si>
    <t xml:space="preserve"> 14.5.3.2 </t>
  </si>
  <si>
    <t xml:space="preserve"> 89714 </t>
  </si>
  <si>
    <t>TUBO PVC, SERIE NORMAL, ESGOTO PREDIAL, DN 100 MM, FORNECIDO E INSTALADO EM RAMAL DE DESCARGA OU RAMAL DE ESGOTO SANITÁRIO. AF_08/2022</t>
  </si>
  <si>
    <t xml:space="preserve"> 14.5.3.3 </t>
  </si>
  <si>
    <t xml:space="preserve"> 14.5.3.4 </t>
  </si>
  <si>
    <t xml:space="preserve"> 14.5.4 </t>
  </si>
  <si>
    <t xml:space="preserve"> 14.5.4.1 </t>
  </si>
  <si>
    <t xml:space="preserve"> 14.5.4.2 </t>
  </si>
  <si>
    <t xml:space="preserve"> 89849 </t>
  </si>
  <si>
    <t>TUBO PVC, SERIE NORMAL, ESGOTO PREDIAL, DN 150 MM, FORNECIDO E INSTALADO EM SUBCOLETOR AÉREO DE ESGOTO SANITÁRIO. AF_08/2022</t>
  </si>
  <si>
    <t xml:space="preserve"> 14.5.4.3 </t>
  </si>
  <si>
    <t xml:space="preserve"> 14.5.5 </t>
  </si>
  <si>
    <t xml:space="preserve"> 14.5.5.1 </t>
  </si>
  <si>
    <t xml:space="preserve"> 14.5.5.2 </t>
  </si>
  <si>
    <t xml:space="preserve"> CP-8024-07 </t>
  </si>
  <si>
    <t xml:space="preserve"> 14.5.5.3 </t>
  </si>
  <si>
    <t xml:space="preserve"> 14.5.5.4 </t>
  </si>
  <si>
    <t xml:space="preserve"> 1545 </t>
  </si>
  <si>
    <t xml:space="preserve"> 14.5.5.5 </t>
  </si>
  <si>
    <t xml:space="preserve"> 104065 </t>
  </si>
  <si>
    <t>CURVA LONGA, 45 GRAUS, PVC OCRE, JUNTA ELÁSTICA, DN 150 MM, PARA COLETOR PREDIAL DE ESGOTO. AF_06/2022</t>
  </si>
  <si>
    <t xml:space="preserve"> 14.5.5.6 </t>
  </si>
  <si>
    <t xml:space="preserve"> 14.5.5.7 </t>
  </si>
  <si>
    <t xml:space="preserve"> 14.5.5.8 </t>
  </si>
  <si>
    <t xml:space="preserve"> 14.5.5.9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</si>
  <si>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</si>
  <si>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</si>
  <si>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14.5.5.10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</si>
  <si>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</si>
  <si>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</si>
  <si>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14.5.5.11 </t>
  </si>
  <si>
    <t xml:space="preserve"> 14.5.5.12 </t>
  </si>
  <si>
    <t xml:space="preserve"> 14.5.5.13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</si>
  <si>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</si>
  <si>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</si>
  <si>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14.5.5.14 </t>
  </si>
  <si>
    <t xml:space="preserve"> 00010835 </t>
  </si>
  <si>
    <t>JOELHO PVC, COM BOLSA E ANEL, 90 GRAUS, DN 40 X *38* MM, SERIE NORMAL, PARA ESGOTO PREDIAL</t>
  </si>
  <si>
    <t xml:space="preserve"> 14.5.5.15 </t>
  </si>
  <si>
    <t xml:space="preserve"> 104343 </t>
  </si>
  <si>
    <t>JUNÇÃO DE REDUÇÃO INVERTIDA, PVC, SÉRIE NORMAL, ESGOTO PREDIAL, DN 75 X 50 MM, JUNTA ELÁSTICA, FORNECIDO E INSTALADO EM RAMAL DE DESCARGA OU RAMAL DE ESGOTO SANITÁRIO. AF_08/2022</t>
  </si>
  <si>
    <t xml:space="preserve"> 14.5.5.16 </t>
  </si>
  <si>
    <t xml:space="preserve"> 14.5.5.17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</si>
  <si>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</si>
  <si>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</si>
  <si>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14.5.5.18 </t>
  </si>
  <si>
    <t xml:space="preserve"> 14.5.5.19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</si>
  <si>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</si>
  <si>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</si>
  <si>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14.5.5.20 </t>
  </si>
  <si>
    <t xml:space="preserve"> 104344 </t>
  </si>
  <si>
    <t>TE, PVC, SÉRIE NORMAL, ESGOTO PREDIAL, DN 100 X 50 MM, JUNTA ELÁSTICA, FORNECIDO E INSTALADO EM RAMAL DE DESCARGA OU RAMAL DE ESGOTO SANITÁRIO. AF_08/2022</t>
  </si>
  <si>
    <t xml:space="preserve"> 14.5.5.21 </t>
  </si>
  <si>
    <t xml:space="preserve"> 89860 </t>
  </si>
  <si>
    <t>TE, PVC, SERIE NORMAL, ESGOTO PREDIAL, DN 100 X 100 MM, JUNTA ELÁSTICA, FORNECIDO E INSTALADO EM SUBCOLETOR AÉREO DE ESGOTO SANITÁRIO. AF_08/2022</t>
  </si>
  <si>
    <t xml:space="preserve"> 14.5.6 </t>
  </si>
  <si>
    <t xml:space="preserve"> 14.5.6.1 </t>
  </si>
  <si>
    <t xml:space="preserve"> 2649 </t>
  </si>
  <si>
    <t xml:space="preserve"> 14.5.6.2 </t>
  </si>
  <si>
    <t xml:space="preserve"> 97897 </t>
  </si>
  <si>
    <t>CAIXA ENTERRADA HIDRÁULICA RETANGULAR, EM CONCRETO PRÉ-MOLDADO, DIMENSÕES INTERNAS: 0,6X0,6X0,5 M. AF_12/2020</t>
  </si>
  <si>
    <t xml:space="preserve"> 14.5.6.3 </t>
  </si>
  <si>
    <t xml:space="preserve"> 4280 </t>
  </si>
  <si>
    <t xml:space="preserve"> 14.5.6.4 </t>
  </si>
  <si>
    <t xml:space="preserve"> 104329 </t>
  </si>
  <si>
    <t>CAIXA SIFONADA, COM GRELHA REDONDA, PVC, DN 150 X 150 X 50 MM, JUNTA SOLDÁVEL, FORNECIDA E INSTALADA EM RAMAL DE DESCARGA OU EM RAMAL DE ESGOTO SANITÁRIO. AF_08/2022</t>
  </si>
  <si>
    <t xml:space="preserve"> 14.5.6.5 </t>
  </si>
  <si>
    <t xml:space="preserve"> 89709 </t>
  </si>
  <si>
    <t>RALO SIFONADO, PVC, DN 100 X 40 MM, JUNTA SOLDÁVEL, FORNECIDO E INSTALADO EM RAMAL DE DESCARGA OU EM RAMAL DE ESGOTO SANITÁRIO. AF_08/2022</t>
  </si>
  <si>
    <t xml:space="preserve"> 14.5.6.6 </t>
  </si>
  <si>
    <t xml:space="preserve"> 00006149 </t>
  </si>
  <si>
    <t>SIFAO PLASTICO TIPO COPO PARA PIA OU LAVATORIO, 1 X 1.1/2 "</t>
  </si>
  <si>
    <t xml:space="preserve"> 14.5.6.7 </t>
  </si>
  <si>
    <t xml:space="preserve"> 86879 </t>
  </si>
  <si>
    <t>VÁLVULA EM PLÁSTICO 1 PARA PIA, TANQUE OU LAVATÓRIO, COM OU SEM LADRÃO - FORNECIMENTO E INSTALAÇÃO. AF_01/2020</t>
  </si>
  <si>
    <t xml:space="preserve"> 14.5.7 </t>
  </si>
  <si>
    <t xml:space="preserve"> 14.5.7.1 </t>
  </si>
  <si>
    <t xml:space="preserve"> 14.5.7.1.1 </t>
  </si>
  <si>
    <t xml:space="preserve"> 14.5.7.1.2 </t>
  </si>
  <si>
    <t xml:space="preserve"> 14.5.7.1.3 </t>
  </si>
  <si>
    <t xml:space="preserve"> 14.5.7.1.4 </t>
  </si>
  <si>
    <t xml:space="preserve"> 14.5.7.2 </t>
  </si>
  <si>
    <t xml:space="preserve"> 14.5.7.2.1 </t>
  </si>
  <si>
    <t xml:space="preserve"> 14.5.7.2.2 </t>
  </si>
  <si>
    <t xml:space="preserve"> 89713 </t>
  </si>
  <si>
    <t>TUBO PVC, SERIE NORMAL, ESGOTO PREDIAL, DN 75 MM, FORNECIDO E INSTALADO EM RAMAL DE DESCARGA OU RAMAL DE ESGOTO SANITÁRIO. AF_08/2022</t>
  </si>
  <si>
    <t xml:space="preserve"> 14.5.7.2.3 </t>
  </si>
  <si>
    <t xml:space="preserve"> 14.5.7.2.4 </t>
  </si>
  <si>
    <t xml:space="preserve"> 14.5.7.3 </t>
  </si>
  <si>
    <t xml:space="preserve"> 14.5.7.3.1 </t>
  </si>
  <si>
    <t xml:space="preserve"> 14.5.7.3.2 </t>
  </si>
  <si>
    <t xml:space="preserve"> 14.5.7.3.3 </t>
  </si>
  <si>
    <t xml:space="preserve"> 14.5.7.4 </t>
  </si>
  <si>
    <t xml:space="preserve"> 14.5.7.4.1 </t>
  </si>
  <si>
    <t xml:space="preserve"> 14.5.7.4.2 </t>
  </si>
  <si>
    <t xml:space="preserve"> 1544 </t>
  </si>
  <si>
    <t xml:space="preserve"> 14.5.7.4.3 </t>
  </si>
  <si>
    <t xml:space="preserve"> 14.5.7.4.4 </t>
  </si>
  <si>
    <t xml:space="preserve"> 14.5.7.4.5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</si>
  <si>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</si>
  <si>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</si>
  <si>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14.5.7.4.6 </t>
  </si>
  <si>
    <t xml:space="preserve"> 14.5.7.4.7 </t>
  </si>
  <si>
    <t xml:space="preserve"> 1560 </t>
  </si>
  <si>
    <t xml:space="preserve"> 14.5.7.4.8 </t>
  </si>
  <si>
    <t xml:space="preserve"> 14.5.7.4.9 </t>
  </si>
  <si>
    <t xml:space="preserve"> 1563 </t>
  </si>
  <si>
    <t xml:space="preserve"> 14.5.7.4.10 </t>
  </si>
  <si>
    <t xml:space="preserve"> 1582 </t>
  </si>
  <si>
    <t xml:space="preserve"> 14.5.7.4.11 </t>
  </si>
  <si>
    <t xml:space="preserve"> 1583 </t>
  </si>
  <si>
    <t xml:space="preserve"> 14.5.7.4.12 </t>
  </si>
  <si>
    <t xml:space="preserve"> 89776 </t>
  </si>
  <si>
    <t>LUVA DE CORRER, PVC, SERIE NORMAL, ESGOTO PREDIAL, DN 75 MM, JUNTA ELÁSTICA, FORNECIDO E INSTALADO EM RAMAL DE DESCARGA OU RAMAL DE ESGOTO SANITÁRIO. AF_08/2022</t>
  </si>
  <si>
    <t xml:space="preserve"> 14.5.7.4.13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</si>
  <si>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</si>
  <si>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</si>
  <si>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14.5.7.5 </t>
  </si>
  <si>
    <t xml:space="preserve"> 14.5.7.5.1 </t>
  </si>
  <si>
    <t xml:space="preserve"> 14.5.7.5.2 </t>
  </si>
  <si>
    <t xml:space="preserve"> 14.6 </t>
  </si>
  <si>
    <t xml:space="preserve"> 14.6.1 </t>
  </si>
  <si>
    <t xml:space="preserve"> 14.6.2 </t>
  </si>
  <si>
    <t xml:space="preserve"> 14.6.3 </t>
  </si>
  <si>
    <t xml:space="preserve"> 89802 </t>
  </si>
  <si>
    <t>JOELHO 45 GRAUS, PVC, SERIE NORMAL, ESGOTO PREDIAL, DN 50 MM, JUNTA ELÁSTICA, FORNECIDO E INSTALADO EM PRUMADA DE ESGOTO SANITÁRIO OU VENTILAÇÃO. AF_08/2022</t>
  </si>
  <si>
    <t xml:space="preserve"> 14.6.4 </t>
  </si>
  <si>
    <t xml:space="preserve"> 89801 </t>
  </si>
  <si>
    <t>JOELHO 90 GRAUS, PVC, SERIE NORMAL, ESGOTO PREDIAL, DN 50 MM, JUNTA ELÁSTICA, FORNECIDO E INSTALADO EM PRUMADA DE ESGOTO SANITÁRIO OU VENTILAÇÃO. AF_08/2022</t>
  </si>
  <si>
    <t xml:space="preserve"> 14.6.5 </t>
  </si>
  <si>
    <t xml:space="preserve"> 89805 </t>
  </si>
  <si>
    <t>JOELHO 90 GRAUS, PVC, SERIE NORMAL, ESGOTO PREDIAL, DN 75 MM, JUNTA ELÁSTICA, FORNECIDO E INSTALADO EM PRUMADA DE ESGOTO SANITÁRIO OU VENTILAÇÃO. AF_08/2022</t>
  </si>
  <si>
    <t xml:space="preserve"> 14.6.6 </t>
  </si>
  <si>
    <t xml:space="preserve"> 89827 </t>
  </si>
  <si>
    <t>JUNÇÃO SIMPLES, PVC, SERIE NORMAL, ESGOTO PREDIAL, DN 50 X 50 MM, JUNTA ELÁSTICA, FORNECIDO E INSTALADO EM PRUMADA DE ESGOTO SANITÁRIO OU VENTILAÇÃO. AF_08/2022</t>
  </si>
  <si>
    <t xml:space="preserve"> 14.6.7 </t>
  </si>
  <si>
    <t xml:space="preserve"> 89814 </t>
  </si>
  <si>
    <t>LUVA DE CORRER, PVC, SERIE NORMAL, ESGOTO PREDIAL, DN 50 MM, JUNTA ELÁSTICA, FORNECIDO E INSTALADO EM PRUMADA DE ESGOTO SANITÁRIO OU VENTILAÇÃO. AF_08/2022</t>
  </si>
  <si>
    <t xml:space="preserve"> 14.6.8 </t>
  </si>
  <si>
    <t xml:space="preserve"> 89813 </t>
  </si>
  <si>
    <t>LUVA SIMPLES, PVC, SERIE NORMAL, ESGOTO PREDIAL, DN 50 MM, JUNTA ELÁSTICA, FORNECIDO E INSTALADO EM PRUMADA DE ESGOTO SANITÁRIO OU VENTILAÇÃO. AF_08/2022</t>
  </si>
  <si>
    <t xml:space="preserve"> 14.6.9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</si>
  <si>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</si>
  <si>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</si>
  <si>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14.6.10 </t>
  </si>
  <si>
    <t xml:space="preserve"> 89825 </t>
  </si>
  <si>
    <t>TE, PVC, SERIE NORMAL, ESGOTO PREDIAL, DN 50 X 50 MM, JUNTA ELÁSTICA, FORNECIDO E INSTALADO EM PRUMADA DE ESGOTO SANITÁRIO OU VENTILAÇÃO. AF_08/2022</t>
  </si>
  <si>
    <t xml:space="preserve"> 14.6.11 </t>
  </si>
  <si>
    <t xml:space="preserve"> 1586 </t>
  </si>
  <si>
    <t xml:space="preserve"> 14.6.12 </t>
  </si>
  <si>
    <t xml:space="preserve"> 14.6.13 </t>
  </si>
  <si>
    <t xml:space="preserve"> 104354 </t>
  </si>
  <si>
    <t>TE, PVC, SÉRIE NORMAL, ESGOTO PREDIAL, DN 100 X 75 MM, JUNTA ELÁSTICA, FORNECIDO E INSTALADO EM PRUMADA DE ESGOTO SANITÁRIO OU VENTILAÇÃO. AF_08/2022</t>
  </si>
  <si>
    <t xml:space="preserve"> 14.6.14 </t>
  </si>
  <si>
    <t xml:space="preserve"> 14.6.14.1 </t>
  </si>
  <si>
    <t xml:space="preserve"> 14.6.14.2 </t>
  </si>
  <si>
    <t xml:space="preserve"> 89798 </t>
  </si>
  <si>
    <t>TUBO PVC, SERIE NORMAL, ESGOTO PREDIAL, DN 50 MM, FORNECIDO E INSTALADO EM PRUMADA DE ESGOTO SANITÁRIO OU VENTILAÇÃO. AF_08/2022</t>
  </si>
  <si>
    <t xml:space="preserve"> 14.6.14.3 </t>
  </si>
  <si>
    <t xml:space="preserve"> 14.6.14.4 </t>
  </si>
  <si>
    <t xml:space="preserve"> 14.6.15 </t>
  </si>
  <si>
    <t xml:space="preserve"> 14.6.15.1 </t>
  </si>
  <si>
    <t xml:space="preserve"> 14.6.15.2 </t>
  </si>
  <si>
    <t xml:space="preserve"> 89799 </t>
  </si>
  <si>
    <t>TUBO PVC, SERIE NORMAL, ESGOTO PREDIAL, DN 75 MM, FORNECIDO E INSTALADO EM PRUMADA DE ESGOTO SANITÁRIO OU VENTILAÇÃO. AF_08/2022</t>
  </si>
  <si>
    <t xml:space="preserve"> 14.6.15.3 </t>
  </si>
  <si>
    <t xml:space="preserve"> 14.6.15.4 </t>
  </si>
  <si>
    <t xml:space="preserve"> 15 </t>
  </si>
  <si>
    <t>INCÊNDIO E PÂNICO</t>
  </si>
  <si>
    <t xml:space="preserve"> 15.1 </t>
  </si>
  <si>
    <t xml:space="preserve"> COT-I00066 </t>
  </si>
  <si>
    <t xml:space="preserve"> 15.2 </t>
  </si>
  <si>
    <t xml:space="preserve"> 94474 </t>
  </si>
  <si>
    <t>COTOVELO 45 GRAUS, EM FERRO GALVANIZADO, CONEXÃO ROSQUEADA, DN 65 (2 1/2), INSTALADO EM RESERVAÇÃO DE ÁGUA DE EDIFICAÇÃO QUE POSSUA RESERVATÓRIO DE FIBRA/FIBROCIMENTO  FORNECIMENTO E INSTALAÇÃO. AF_06/2016</t>
  </si>
  <si>
    <t xml:space="preserve"> 15.3 </t>
  </si>
  <si>
    <t xml:space="preserve"> 94473 </t>
  </si>
  <si>
    <t>COTOVELO 90 GRAUS, EM FERRO GALVANIZADO, CONEXÃO ROSQUEADA, DN 65 (2 1/2), INSTALADO EM RESERVAÇÃO DE ÁGUA DE EDIFICAÇÃO QUE POSSUA RESERVATÓRIO DE FIBRA/FIBROCIMENTO  FORNECIMENTO E INSTALAÇÃO. AF_06/2016</t>
  </si>
  <si>
    <t xml:space="preserve"> 15.4 </t>
  </si>
  <si>
    <t xml:space="preserve"> 97488 </t>
  </si>
  <si>
    <t>CURVA 90 GRAUS, EM AÇO, CONEXÃO SOLDADA, DN 65 (2 1/2"), INSTALADO EM REDE DE ALIMENTAÇÃO PARA HIDRANTE - FORNECIMENTO E INSTALAÇÃO. AF_10/2020</t>
  </si>
  <si>
    <t xml:space="preserve"> 15.5 </t>
  </si>
  <si>
    <t xml:space="preserve"> 92378 </t>
  </si>
  <si>
    <t>LUVA, EM FERRO GALVANIZADO, DN 65 (2 1/2"), CONEXÃO ROSQUEADA, INSTALADO EM REDE DE ALIMENTAÇÃO PARA HIDRANTE - FORNECIMENTO E INSTALAÇÃO. AF_10/2020</t>
  </si>
  <si>
    <t xml:space="preserve"> 15.6 </t>
  </si>
  <si>
    <t xml:space="preserve"> 92346 </t>
  </si>
  <si>
    <t>NIPLE, EM FERRO GALVANIZADO, DN 65 (2 1/2"), CONEXÃO ROSQUEADA, INSTALADO EM PRUMADAS - FORNECIMENTO E INSTALAÇÃO. AF_10/2020</t>
  </si>
  <si>
    <t xml:space="preserve"> 15.7 </t>
  </si>
  <si>
    <t xml:space="preserve"> 92642 </t>
  </si>
  <si>
    <t>TÊ, EM FERRO GALVANIZADO, CONEXÃO ROSQUEADA, DN 65 (2 1/2"), INSTALADO EM REDE DE ALIMENTAÇÃO PARA HIDRANTE - FORNECIMENTO E INSTALAÇÃO. AF_10/2020</t>
  </si>
  <si>
    <t xml:space="preserve"> 15.8 </t>
  </si>
  <si>
    <t xml:space="preserve"> 92896 </t>
  </si>
  <si>
    <t>UNIÃO, EM FERRO GALVANIZADO, DN 65 (2 1/2"), CONEXÃO ROSQUEADA, INSTALADO EM REDE DE ALIMENTAÇÃO PARA HIDRANTE - FORNECIMENTO E INSTALAÇÃO. AF_10/2020</t>
  </si>
  <si>
    <t xml:space="preserve"> 15.9 </t>
  </si>
  <si>
    <t xml:space="preserve"> 15.9.1 </t>
  </si>
  <si>
    <t xml:space="preserve"> 15.9.2 </t>
  </si>
  <si>
    <t xml:space="preserve"> 92367 </t>
  </si>
  <si>
    <t>TUBO DE AÇO GALVANIZADO COM COSTURA, CLASSE MÉDIA, DN 65 (2 1/2"), CONEXÃO ROSQUEADA, INSTALADO EM REDE DE ALIMENTAÇÃO PARA HIDRANTE - FORNECIMENTO E INSTALAÇÃO. AF_10/2020</t>
  </si>
  <si>
    <t xml:space="preserve"> 15.9.3 </t>
  </si>
  <si>
    <t xml:space="preserve"> 15.9.4 </t>
  </si>
  <si>
    <t xml:space="preserve"> 15.10 </t>
  </si>
  <si>
    <t xml:space="preserve"> 101912 </t>
  </si>
  <si>
    <t>ABRIGO PARA HIDRANTE, 75X45X17CM, COM REGISTRO GLOBO ANGULAR 45 GRAUS 2 1/2", ADAPTADOR STORZ 2 1/2", MANGUEIRA DE INCÊNDIO 15M 2 1/2" E ESGUICHO EM LATÃO 2 1/2" - FORNECIMENTO E INSTALAÇÃO. AF_10/2020</t>
  </si>
  <si>
    <t xml:space="preserve"> 15.11 </t>
  </si>
  <si>
    <t xml:space="preserve"> 96765 </t>
  </si>
  <si>
    <t>ABRIGO PARA HIDRANTE, 90X60X17CM, COM REGISTRO GLOBO ANGULAR 45 GRAUS 2 1/2", ADAPTADOR STORZ 2 1/2", MANGUEIRA DE INCÊNDIO 20M, REDUÇÃO 2 1/2" X 1 1/2" E ESGUICHO EM LATÃO 1 1/2" - FORNECIMENTO E INSTALAÇÃO. AF_10/2020</t>
  </si>
  <si>
    <t xml:space="preserve"> 15.12 </t>
  </si>
  <si>
    <t xml:space="preserve"> 92377 </t>
  </si>
  <si>
    <t>NIPLE, EM FERRO GALVANIZADO, DN 65 (2 1/2"), CONEXÃO ROSQUEADA, INSTALADO EM REDE DE ALIMENTAÇÃO PARA HIDRANTE - FORNECIMENTO E INSTALAÇÃO. AF_10/2020</t>
  </si>
  <si>
    <t xml:space="preserve"> 15.13 </t>
  </si>
  <si>
    <t xml:space="preserve"> 15.14 </t>
  </si>
  <si>
    <t xml:space="preserve"> 99624 </t>
  </si>
  <si>
    <t>VÁLVULA DE RETENÇÃO HORIZONTAL, DE BRONZE, ROSCÁVEL, 2 1/2" - FORNECIMENTO E INSTALAÇÃO. AF_08/2021</t>
  </si>
  <si>
    <t xml:space="preserve"> 15.15 </t>
  </si>
  <si>
    <t xml:space="preserve"> 15.16 </t>
  </si>
  <si>
    <t xml:space="preserve"> 9670 </t>
  </si>
  <si>
    <t xml:space="preserve"> 15.17 </t>
  </si>
  <si>
    <t xml:space="preserve"> 101917 </t>
  </si>
  <si>
    <t>MANÔMETRO 0 A 200 PSI (0 A 14 KGF/CM2), D = 50MM - FORNECIMENTO E INSTALAÇÃO. AF_10/2020</t>
  </si>
  <si>
    <t xml:space="preserve"> 15.18 </t>
  </si>
  <si>
    <t xml:space="preserve"> 15.18.1 </t>
  </si>
  <si>
    <t xml:space="preserve"> 15.18.2 </t>
  </si>
  <si>
    <t xml:space="preserve"> 91855 </t>
  </si>
  <si>
    <t>ELETRODUTO FLEXÍVEL CORRUGADO REFORÇADO, PVC, DN 25 MM (3/4"), PARA CIRCUITOS TERMINAIS, INSTALADO EM PAREDE - FORNECIMENTO E INSTALAÇÃO. AF_03/2023</t>
  </si>
  <si>
    <t xml:space="preserve"> 15.18.3 </t>
  </si>
  <si>
    <t xml:space="preserve"> 15.19 </t>
  </si>
  <si>
    <t xml:space="preserve"> 97881 </t>
  </si>
  <si>
    <t>CAIXA ENTERRADA ELÉTRICA RETANGULAR, EM CONCRETO PRÉ-MOLDADO, FUNDO COM BRITA, DIMENSÕES INTERNAS: 0,3X0,3X0,3 M. AF_12/2020</t>
  </si>
  <si>
    <t xml:space="preserve"> 15.20 </t>
  </si>
  <si>
    <t xml:space="preserve"> 100556 </t>
  </si>
  <si>
    <t>CAIXA DE PASSAGEM PARA TELEFONE 15X15X10CM (SOBREPOR), FORNECIMENTO E INSTALACAO. AF_11/2019</t>
  </si>
  <si>
    <t xml:space="preserve"> 15.21 </t>
  </si>
  <si>
    <t xml:space="preserve"> 15.21.1 </t>
  </si>
  <si>
    <t xml:space="preserve"> 1022 </t>
  </si>
  <si>
    <t xml:space="preserve"> 15.21.2 </t>
  </si>
  <si>
    <t xml:space="preserve"> 1023 </t>
  </si>
  <si>
    <t xml:space="preserve"> 15.21.3 </t>
  </si>
  <si>
    <t xml:space="preserve"> 9827 </t>
  </si>
  <si>
    <t xml:space="preserve"> 15.21.4 </t>
  </si>
  <si>
    <t xml:space="preserve"> COT-I00072 </t>
  </si>
  <si>
    <t xml:space="preserve"> 15.21.5 </t>
  </si>
  <si>
    <t xml:space="preserve"> COT-I00073 </t>
  </si>
  <si>
    <t xml:space="preserve"> 15.21.6 </t>
  </si>
  <si>
    <t xml:space="preserve"> 1024 </t>
  </si>
  <si>
    <t xml:space="preserve"> 15.21.7 </t>
  </si>
  <si>
    <t xml:space="preserve"> 3198 </t>
  </si>
  <si>
    <t xml:space="preserve"> 15.21.8 </t>
  </si>
  <si>
    <t xml:space="preserve"> 3191 </t>
  </si>
  <si>
    <t xml:space="preserve"> 15.21.9 </t>
  </si>
  <si>
    <t xml:space="preserve"> 1025 </t>
  </si>
  <si>
    <t xml:space="preserve"> 15.21.11 </t>
  </si>
  <si>
    <t xml:space="preserve"> 1026 </t>
  </si>
  <si>
    <t xml:space="preserve"> 15.21.12 </t>
  </si>
  <si>
    <t xml:space="preserve"> 912 </t>
  </si>
  <si>
    <t xml:space="preserve"> 15.21.13 </t>
  </si>
  <si>
    <t xml:space="preserve"> 898 </t>
  </si>
  <si>
    <t xml:space="preserve"> 15.21.14 </t>
  </si>
  <si>
    <t xml:space="preserve"> 897 </t>
  </si>
  <si>
    <t xml:space="preserve"> 15.21.15 </t>
  </si>
  <si>
    <t xml:space="preserve"> 899 </t>
  </si>
  <si>
    <t xml:space="preserve"> 15.21.16 </t>
  </si>
  <si>
    <t xml:space="preserve"> 901 </t>
  </si>
  <si>
    <t xml:space="preserve"> 15.21.17 </t>
  </si>
  <si>
    <t xml:space="preserve"> 902 </t>
  </si>
  <si>
    <t xml:space="preserve"> 15.21.18 </t>
  </si>
  <si>
    <t xml:space="preserve"> 1005 </t>
  </si>
  <si>
    <t xml:space="preserve"> 15.21.19 </t>
  </si>
  <si>
    <t xml:space="preserve"> 1006 </t>
  </si>
  <si>
    <t xml:space="preserve"> 15.21.20 </t>
  </si>
  <si>
    <t xml:space="preserve"> 92661 </t>
  </si>
  <si>
    <t>NIPLE, EM FERRO GALVANIZADO, CONEXÃO ROSQUEADA, DN 40 (1 1/2"), INSTALADO EM REDE DE ALIMENTAÇÃO PARA SPRINKLER - FORNECIMENTO E INSTALAÇÃO. AF_10/2020</t>
  </si>
  <si>
    <t xml:space="preserve"> 15.21.21 </t>
  </si>
  <si>
    <t xml:space="preserve"> 95696 </t>
  </si>
  <si>
    <t>SPRINKLER TIPO PENDENTE, 68 °C, UNIÃO POR ROSCA DN 15 (1/2") - FORNECIMENTO E INSTALAÇÃO. AF_10/2020</t>
  </si>
  <si>
    <t xml:space="preserve"> 15.21.22 </t>
  </si>
  <si>
    <t xml:space="preserve"> 92685 </t>
  </si>
  <si>
    <t>TÊ, EM FERRO GALVANIZADO, CONEXÃO ROSQUEADA, DN 65 (2 1/2"), INSTALADO EM REDE DE ALIMENTAÇÃO PARA SPRINKLER - FORNECIMENTO E INSTALAÇÃO. AF_10/2020</t>
  </si>
  <si>
    <t xml:space="preserve"> 15.21.23 </t>
  </si>
  <si>
    <t xml:space="preserve"> 101935 </t>
  </si>
  <si>
    <t>TÊ, EM FERRO GALVANIZADO, 4", CONEXÃO ROSQUEADA, INSTALADO EM REDE DE ALIMENTAÇÃO PARA HIDRANTE - FORNECIMENTO E INSTALAÇÃO. AF_10/2020</t>
  </si>
  <si>
    <t xml:space="preserve"> 15.21.25 </t>
  </si>
  <si>
    <t xml:space="preserve"> 1014 </t>
  </si>
  <si>
    <t xml:space="preserve"> 15.21.26 </t>
  </si>
  <si>
    <t xml:space="preserve"> 15.21.27 </t>
  </si>
  <si>
    <t xml:space="preserve"> 00006306 </t>
  </si>
  <si>
    <t>TE DE REDUCAO DE FERRO GALVANIZADO, COM ROSCA BSP, DE 2" X 1 1/4"</t>
  </si>
  <si>
    <t xml:space="preserve"> 15.21.28 </t>
  </si>
  <si>
    <t xml:space="preserve"> 10895 </t>
  </si>
  <si>
    <t xml:space="preserve"> 15.21.29 </t>
  </si>
  <si>
    <t xml:space="preserve"> 00006307 </t>
  </si>
  <si>
    <t>TE DE REDUCAO DE FERRO GALVANIZADO, COM ROSCA BSP, DE 2 1/2" X 1"</t>
  </si>
  <si>
    <t xml:space="preserve"> 15.21.30 </t>
  </si>
  <si>
    <t xml:space="preserve"> 00006317 </t>
  </si>
  <si>
    <t>TE DE REDUCAO DE FERRO GALVANIZADO, COM ROSCA BSP, DE 2 1/2" X 1 1/4"</t>
  </si>
  <si>
    <t xml:space="preserve"> 15.21.31 </t>
  </si>
  <si>
    <t xml:space="preserve"> 1015 </t>
  </si>
  <si>
    <t xml:space="preserve"> 15.21.32 </t>
  </si>
  <si>
    <t xml:space="preserve"> 00006311 </t>
  </si>
  <si>
    <t>TE DE REDUCAO DE FERRO GALVANIZADO, COM ROSCA BSP, DE 3" X 1 1/4"</t>
  </si>
  <si>
    <t xml:space="preserve"> 15.21.33 </t>
  </si>
  <si>
    <t xml:space="preserve"> 00006313 </t>
  </si>
  <si>
    <t>TE DE REDUCAO DE FERRO GALVANIZADO, COM ROSCA BSP, DE 3" X 2"</t>
  </si>
  <si>
    <t xml:space="preserve"> 15.21.34 </t>
  </si>
  <si>
    <t xml:space="preserve"> 1016 </t>
  </si>
  <si>
    <t xml:space="preserve"> 15.21.35 </t>
  </si>
  <si>
    <t xml:space="preserve"> 00006315 </t>
  </si>
  <si>
    <t>TE DE REDUCAO DE FERRO GALVANIZADO, COM ROSCA BSP, DE 4" X 2"</t>
  </si>
  <si>
    <t xml:space="preserve"> 15.21.36 </t>
  </si>
  <si>
    <t xml:space="preserve"> 1017 </t>
  </si>
  <si>
    <t xml:space="preserve"> 15.21.37 </t>
  </si>
  <si>
    <t xml:space="preserve"> 92943 </t>
  </si>
  <si>
    <t>LUVA DE REDUÇÃO, EM FERRO GALVANIZADO, 1 1/2" X 1 1/4", CONEXÃO ROSQUEADA, INSTALADO EM REDE DE ALIMENTAÇÃO PARA SPRINKLER - FORNECIMENTO E INSTALAÇÃO. AF_10/2020</t>
  </si>
  <si>
    <t xml:space="preserve"> 15.21.38 </t>
  </si>
  <si>
    <t xml:space="preserve"> 92926 </t>
  </si>
  <si>
    <t>LUVA DE REDUÇÃO, EM FERRO GALVANIZADO, 1 1/4" X 1/2", CONEXÃO ROSQUEADA, INSTALADO EM REDE DE ALIMENTAÇÃO PARA HIDRANTE - FORNECIMENTO E INSTALAÇÃO. AF_10/2020</t>
  </si>
  <si>
    <t xml:space="preserve"> 15.22 </t>
  </si>
  <si>
    <t xml:space="preserve"> 15.22.1 </t>
  </si>
  <si>
    <t xml:space="preserve"> 15.22.2 </t>
  </si>
  <si>
    <t xml:space="preserve"> 101927 </t>
  </si>
  <si>
    <t>TUBO DE AÇO GALVANIZADO COM COSTURA, CLASSE MÉDIA, DN 100 (4"), CONEXÃO ROSQUEADA, INSTALADO EM REDE DE ALIMENTAÇÃO PARA HIDRANTE - FORNECIMENTO E INSTALAÇÃO. AF_10/2020</t>
  </si>
  <si>
    <t xml:space="preserve"> 15.22.3 </t>
  </si>
  <si>
    <t xml:space="preserve"> 15.22.4 </t>
  </si>
  <si>
    <t xml:space="preserve"> 15.23 </t>
  </si>
  <si>
    <t xml:space="preserve"> 15.23.1 </t>
  </si>
  <si>
    <t xml:space="preserve"> 92364 </t>
  </si>
  <si>
    <t>TUBO DE AÇO GALVANIZADO COM COSTURA, CLASSE MÉDIA, DN 32 (1 1/4"), CONEXÃO ROSQUEADA, INSTALADO EM REDE DE ALIMENTAÇÃO PARA HIDRANTE - FORNECIMENTO E INSTALAÇÃO. AF_10/2020</t>
  </si>
  <si>
    <t xml:space="preserve"> 15.24 </t>
  </si>
  <si>
    <t xml:space="preserve"> 15.24.1 </t>
  </si>
  <si>
    <t xml:space="preserve"> 92365 </t>
  </si>
  <si>
    <t>TUBO DE AÇO GALVANIZADO COM COSTURA, CLASSE MÉDIA, DN 40 (1 1/2"), CONEXÃO ROSQUEADA, INSTALADO EM REDE DE ALIMENTAÇÃO PARA HIDRANTE - FORNECIMENTO E INSTALAÇÃO. AF_10/2020</t>
  </si>
  <si>
    <t xml:space="preserve"> 15.25 </t>
  </si>
  <si>
    <t xml:space="preserve"> 15.25.1 </t>
  </si>
  <si>
    <t xml:space="preserve"> 92366 </t>
  </si>
  <si>
    <t>TUBO DE AÇO GALVANIZADO COM COSTURA, CLASSE MÉDIA, DN 50 (2"), CONEXÃO ROSQUEADA, INSTALADO EM REDE DE ALIMENTAÇÃO PARA HIDRANTE - FORNECIMENTO E INSTALAÇÃO. AF_10/2020</t>
  </si>
  <si>
    <t xml:space="preserve"> 15.26 </t>
  </si>
  <si>
    <t xml:space="preserve"> 15.26.1 </t>
  </si>
  <si>
    <t xml:space="preserve"> 15.27 </t>
  </si>
  <si>
    <t xml:space="preserve"> 15.27.1 </t>
  </si>
  <si>
    <t xml:space="preserve"> 92368 </t>
  </si>
  <si>
    <t>TUBO DE AÇO GALVANIZADO COM COSTURA, CLASSE MÉDIA, DN 80 (3"), CONEXÃO ROSQUEADA, INSTALADO EM REDE DE ALIMENTAÇÃO PARA HIDRANTE - FORNECIMENTO E INSTALAÇÃO. AF_10/2020</t>
  </si>
  <si>
    <t xml:space="preserve"> 15.28 </t>
  </si>
  <si>
    <t xml:space="preserve"> 11100 </t>
  </si>
  <si>
    <t xml:space="preserve"> 15.29 </t>
  </si>
  <si>
    <t xml:space="preserve"> 94501 </t>
  </si>
  <si>
    <t>REGISTRO DE GAVETA BRUTO, LATÃO, ROSCÁVEL, 4" - FORNECIMENTO E INSTALAÇÃO. AF_08/2021</t>
  </si>
  <si>
    <t xml:space="preserve"> 15.30 </t>
  </si>
  <si>
    <t xml:space="preserve"> 99626 </t>
  </si>
  <si>
    <t>VÁLVULA DE RETENÇÃO HORIZONTAL, DE BRONZE, ROSCÁVEL, 4" - FORNECIMENTO E INSTALAÇÃO. AF_08/2021</t>
  </si>
  <si>
    <t xml:space="preserve"> 15.31 </t>
  </si>
  <si>
    <t xml:space="preserve"> 11072 </t>
  </si>
  <si>
    <t xml:space="preserve"> 15.32 </t>
  </si>
  <si>
    <t xml:space="preserve"> 103017 </t>
  </si>
  <si>
    <t>VÁLVULA DE RETENÇÃO, DE BRONZE, PÉ COM CRIVOS, ROSCÁVEL, 4" - FORNECIMENTO E INSTALAÇÃO. AF_08/2021</t>
  </si>
  <si>
    <t xml:space="preserve"> 15.33 </t>
  </si>
  <si>
    <t xml:space="preserve"> 15.34 </t>
  </si>
  <si>
    <t xml:space="preserve"> COT-I00069 </t>
  </si>
  <si>
    <t xml:space="preserve"> 15.35 </t>
  </si>
  <si>
    <t xml:space="preserve"> 15.36 </t>
  </si>
  <si>
    <t xml:space="preserve"> 10784 </t>
  </si>
  <si>
    <t xml:space="preserve"> 15.37 </t>
  </si>
  <si>
    <t xml:space="preserve"> 7883 </t>
  </si>
  <si>
    <t xml:space="preserve"> 15.38 </t>
  </si>
  <si>
    <t xml:space="preserve"> 47.20.330 </t>
  </si>
  <si>
    <t xml:space="preserve"> 15.39 </t>
  </si>
  <si>
    <t xml:space="preserve"> 97599 </t>
  </si>
  <si>
    <t>LUMINÁRIA DE EMERGÊNCIA, COM 30 LÂMPADAS LED DE 2 W, SEM REATOR - FORNECIMENTO E INSTALAÇÃO. AF_02/2020</t>
  </si>
  <si>
    <t xml:space="preserve"> 15.40 </t>
  </si>
  <si>
    <t xml:space="preserve"> 101907 </t>
  </si>
  <si>
    <t>EXTINTOR DE INCÊNDIO PORTÁTIL COM CARGA DE CO2 DE 6 KG, CLASSE BC - FORNECIMENTO E INSTALAÇÃO. AF_10/2020_PE</t>
  </si>
  <si>
    <t xml:space="preserve"> 15.41 </t>
  </si>
  <si>
    <t xml:space="preserve"> 1505 </t>
  </si>
  <si>
    <t xml:space="preserve"> 15.43 </t>
  </si>
  <si>
    <t xml:space="preserve"> 101905 </t>
  </si>
  <si>
    <t>EXTINTOR DE INCÊNDIO PORTÁTIL COM CARGA DE ÁGUA PRESSURIZADA DE 10 L, CLASSE A - FORNECIMENTO E INSTALAÇÃO. AF_10/2020_PE</t>
  </si>
  <si>
    <t xml:space="preserve"> 15.44 </t>
  </si>
  <si>
    <t xml:space="preserve"> 11853 </t>
  </si>
  <si>
    <t xml:space="preserve"> 15.45 </t>
  </si>
  <si>
    <t xml:space="preserve"> 10363 </t>
  </si>
  <si>
    <t xml:space="preserve"> 15.46 </t>
  </si>
  <si>
    <t xml:space="preserve"> 15.47 </t>
  </si>
  <si>
    <t xml:space="preserve"> 12138 </t>
  </si>
  <si>
    <t xml:space="preserve"> 15.48 </t>
  </si>
  <si>
    <t xml:space="preserve"> 12845 </t>
  </si>
  <si>
    <t xml:space="preserve"> 15.49 </t>
  </si>
  <si>
    <t xml:space="preserve"> 8058 </t>
  </si>
  <si>
    <t xml:space="preserve"> 15.50 </t>
  </si>
  <si>
    <t xml:space="preserve"> 12894 </t>
  </si>
  <si>
    <t xml:space="preserve"> 15.51 </t>
  </si>
  <si>
    <t xml:space="preserve"> 12886 </t>
  </si>
  <si>
    <t xml:space="preserve"> 15.52 </t>
  </si>
  <si>
    <t xml:space="preserve"> 12887 </t>
  </si>
  <si>
    <t xml:space="preserve"> 15.53 </t>
  </si>
  <si>
    <t xml:space="preserve"> 90838 </t>
  </si>
  <si>
    <t>PORTA CORTA-FOGO 90X210X4CM - FORNECIMENTO E INSTALAÇÃO. AF_12/2019</t>
  </si>
  <si>
    <t xml:space="preserve"> 15.54 </t>
  </si>
  <si>
    <t xml:space="preserve"> 7861 </t>
  </si>
  <si>
    <t xml:space="preserve"> 15.55 </t>
  </si>
  <si>
    <t xml:space="preserve"> 11195 </t>
  </si>
  <si>
    <t xml:space="preserve"> 15.56 </t>
  </si>
  <si>
    <t xml:space="preserve"> 1512 </t>
  </si>
  <si>
    <t xml:space="preserve"> 15.57 </t>
  </si>
  <si>
    <t xml:space="preserve"> CP-17.040.0050-A-947 </t>
  </si>
  <si>
    <t>PINTURA DE SINALIZACAO PARA EXTINTORES DE INCENDIO,EM QUADRADOS VERMELHOS E BORDAS AMARELAS,CONFORME PROJETO</t>
  </si>
  <si>
    <t xml:space="preserve"> 16 </t>
  </si>
  <si>
    <t>INSTALAÇÃO DE GÁS</t>
  </si>
  <si>
    <t xml:space="preserve"> 16.1 </t>
  </si>
  <si>
    <t xml:space="preserve"> 16.1.1 </t>
  </si>
  <si>
    <t xml:space="preserve"> 16.1.2 </t>
  </si>
  <si>
    <t xml:space="preserve"> 92688 </t>
  </si>
  <si>
    <t>TUBO DE AÇO GALVANIZADO COM COSTURA, CLASSE MÉDIA, CONEXÃO ROSQUEADA, DN 20 (3/4"), INSTALADO EM RAMAIS E SUB-RAMAIS DE GÁS - FORNECIMENTO E INSTALAÇÃO. AF_10/2020</t>
  </si>
  <si>
    <t xml:space="preserve"> 16.1.3 </t>
  </si>
  <si>
    <t xml:space="preserve"> 16.1.4 </t>
  </si>
  <si>
    <t xml:space="preserve"> 16.2 </t>
  </si>
  <si>
    <t xml:space="preserve"> 103811 </t>
  </si>
  <si>
    <t>COTOVELO EM BRONZE/LATÃO, DN 22 MM X 3/4, 90 GRAUS, SEM ANEL DE SOLDA, BOLSA X ROSCA F, INSTALADO EM RAMAL E SUB-RAMAL DE GÁS COMBUSTÍVEL - FORNECIMENTO E INSTALAÇÃO. AF_04/2022</t>
  </si>
  <si>
    <t xml:space="preserve"> 16.3 </t>
  </si>
  <si>
    <t xml:space="preserve"> 7546 </t>
  </si>
  <si>
    <t xml:space="preserve"> 16.4 </t>
  </si>
  <si>
    <t xml:space="preserve"> 10340 </t>
  </si>
  <si>
    <t xml:space="preserve"> 16.5 </t>
  </si>
  <si>
    <t xml:space="preserve"> 8438 </t>
  </si>
  <si>
    <t xml:space="preserve"> 16.6 </t>
  </si>
  <si>
    <t xml:space="preserve"> 92905 </t>
  </si>
  <si>
    <t>UNIÃO, EM FERRO GALVANIZADO, CONEXÃO ROSQUEADA, DN 20 (3/4"), INSTALADO EM RAMAIS E SUB-RAMAIS DE GÁS - FORNECIMENTO E INSTALAÇÃO. AF_10/2020</t>
  </si>
  <si>
    <t xml:space="preserve"> 16.7 </t>
  </si>
  <si>
    <t xml:space="preserve"> 8708 </t>
  </si>
  <si>
    <t xml:space="preserve"> 16.8 </t>
  </si>
  <si>
    <t xml:space="preserve"> 1009 </t>
  </si>
  <si>
    <t xml:space="preserve"> 17 </t>
  </si>
  <si>
    <t>INSTALAÇÃO DE AR-CONDICIONADO</t>
  </si>
  <si>
    <t xml:space="preserve"> 17.1 </t>
  </si>
  <si>
    <t xml:space="preserve"> COT-I00068 </t>
  </si>
  <si>
    <t xml:space="preserve"> 18 </t>
  </si>
  <si>
    <t>ACÚSTICA E SONORIZAÇÃO</t>
  </si>
  <si>
    <t xml:space="preserve"> 18.1 </t>
  </si>
  <si>
    <t xml:space="preserve"> COT-I00084 </t>
  </si>
  <si>
    <t xml:space="preserve"> 18.2 </t>
  </si>
  <si>
    <t xml:space="preserve"> COT-I00085 </t>
  </si>
  <si>
    <t xml:space="preserve"> 18.3 </t>
  </si>
  <si>
    <t xml:space="preserve"> COT-I00086 </t>
  </si>
  <si>
    <t xml:space="preserve"> 18.4 </t>
  </si>
  <si>
    <t xml:space="preserve"> COT-I00087 </t>
  </si>
  <si>
    <t xml:space="preserve"> 19 </t>
  </si>
  <si>
    <t>SERVIÇOS COMPLEMENTARES</t>
  </si>
  <si>
    <t xml:space="preserve"> 19.1 </t>
  </si>
  <si>
    <t xml:space="preserve"> 190251 </t>
  </si>
  <si>
    <t>BANCADA EM GRANITO BRANCO POLAR</t>
  </si>
  <si>
    <t xml:space="preserve"> 19.2 </t>
  </si>
  <si>
    <t xml:space="preserve"> 090043 </t>
  </si>
  <si>
    <t>DIVISORIA SANITARIA DE GRANITO E+3CM H=1,80 COM FERRAGENS</t>
  </si>
  <si>
    <t xml:space="preserve"> 19.3 </t>
  </si>
  <si>
    <t xml:space="preserve"> 111607 </t>
  </si>
  <si>
    <t>CORRIMAO INOX 304 COM VIDRO</t>
  </si>
  <si>
    <t xml:space="preserve"> 19.4 </t>
  </si>
  <si>
    <t xml:space="preserve"> 61.01.770 </t>
  </si>
  <si>
    <t>CJ</t>
  </si>
  <si>
    <t xml:space="preserve"> 19.5 </t>
  </si>
  <si>
    <t xml:space="preserve"> 13490 </t>
  </si>
  <si>
    <t xml:space="preserve"> 19.6 </t>
  </si>
  <si>
    <t xml:space="preserve"> 13282 </t>
  </si>
  <si>
    <t xml:space="preserve"> 19.7 </t>
  </si>
  <si>
    <t xml:space="preserve"> 12393 </t>
  </si>
  <si>
    <t>Total sem BDI</t>
  </si>
  <si>
    <t>Total do BDI</t>
  </si>
  <si>
    <t>Total Geral</t>
  </si>
  <si>
    <t>B.D.I. Dif.</t>
  </si>
  <si>
    <t>ADMINISTRAÇÃO LOCAL - ASSEMBLEIA LEGISLATIVA</t>
  </si>
  <si>
    <t>PLACA DE OBRA EM CHAPA AÇO GALVANIZADO, INSTALADA - REV 02_01/2022</t>
  </si>
  <si>
    <t>LIGAÇÃO PREDIAL DE ÁGUA EM MURETA DE CONCRETO, PROVISÓRIA OU DEFINITIVA, COM FORNECIMENTO DE MATERIAL, INCLUSIVE MURETA E HIDRÔMETRO, REDE DN 50MM - REV.01</t>
  </si>
  <si>
    <t>MOBILIZAÇÃO DE PESSOAL E EQUIPAMENTOS</t>
  </si>
  <si>
    <t>DESMOBILIZAÇÃO DE PESSOAL E EQUIPAMENTOS</t>
  </si>
  <si>
    <t>ESCAVAÇÃO E CARGA COM ESCAVADEIRA HIDRÁULICA DE MATERIAL DE 1ª CATEGORIA</t>
  </si>
  <si>
    <t>CONCRETO ESTRUTURAL USINADO FCK30MPA COM BOMBEAMENTO</t>
  </si>
  <si>
    <t>EXECUÇÃO DE ESTACA ROTATIVA INJETADA, INCLUSIVE CIMENTO, AREIA E ARMAÇÃO - Ø 300MM</t>
  </si>
  <si>
    <t>CONCRETO PROTENDIDO-CORDOALHA NUA CP-190RB 7 FIOS 12,7MM</t>
  </si>
  <si>
    <t>ESCORAMENTO METÁLICO PARA LAJES E VIGAS, C/ ESCORAS TUBULARES TIPO "A" (H=2,08 A 3,20 M), COM MONTAGEM E DESMONTAGEM</t>
  </si>
  <si>
    <t>CINTAS E VERGAS EM CONCRETO ARMADO PRÉ-MOLDADO FCK=15 MPA, SEÇÃO 9X12CM</t>
  </si>
  <si>
    <t>MÉDIA TENSÃO</t>
  </si>
  <si>
    <t>POSTES E CRUZETAS</t>
  </si>
  <si>
    <t>CRUZETA EM CONCRETO ARMADO, TIPO "T", 1900MM - FORNECIMENTO</t>
  </si>
  <si>
    <t>PROTEÇÃO E COMANDO</t>
  </si>
  <si>
    <t>CHAVE FUSÍVEL TRIPOLAR 100A - 10000A</t>
  </si>
  <si>
    <t>FORNECIMENTO E INSTALAÇÃO DE PÁRA-RAIO DE DISTRIBUIÇÃO POLIMÉRICO 12KV, C/ DESLIGAMENTO AUTOMÁTICO, RESIST. NÃO LINEAR</t>
  </si>
  <si>
    <t>ELO FUSÍVEL DE EXPULSÃO 15KV - 40K</t>
  </si>
  <si>
    <t>FORNECIMENTO E INSTALÇÃO DE MUFLA TERMINAL PRIMARIA UNIPOLAR USO INTERNO PARA CABO 35/120MM2 ISOLACAO 15/25KV EM EPR - BORRACHA DE SILICONE - REV 01</t>
  </si>
  <si>
    <t>SUPORTE PARA MUFLA - FORNECIMENTO</t>
  </si>
  <si>
    <t>SUPORTE PARA FIXAÇÃO DE PARA- RAIOS E MUFLA INSTALAÇÃO INTERNA</t>
  </si>
  <si>
    <t>DISJUNTOR TERMOMAGNÉTICO TRIPOLAR 500A COM CAIXA MOLDADA 65KA</t>
  </si>
  <si>
    <t>DISJUNTOR TRIPOLAR UNI-ON A VÁCUO 17,5/ 24KV – 1250 A – COM PROTEÇÃO INDIRETA ACOPLADA. COMANDO MOTORIZADO</t>
  </si>
  <si>
    <t>FORNECIMENTO E INSTALÇÃO DE ISOLADOR SUPORTE PEDESTAL DE USO INTERNO COM PRENSA FIO, EM PORCELANA TIPO PILAR COR BRANCA, CLASSE TENSÃO 15 KV</t>
  </si>
  <si>
    <t>FORNECIMENTO E INSTALAÇÃO DE CHAVE SECCIONADORA TRIPOLAR 15KV - 400A</t>
  </si>
  <si>
    <t>NOBREAK 2500VA</t>
  </si>
  <si>
    <t>FUSÍVEL TIPO HH PARA 15 KV DE 2,5 A ATÉ 50 A</t>
  </si>
  <si>
    <t>TERMINAL CONCÊNTRICO A PRESSÃO TIPO UNIÃO T 3/8"</t>
  </si>
  <si>
    <t>TERMINAL CONCÊNTRICO A PRESSÃO TIPO UNIÃO 90° 3/8"</t>
  </si>
  <si>
    <t>TERMINAL CONCÊNTRICO A PRESSÃO TIPO UNIÃO RETA  3/8"</t>
  </si>
  <si>
    <t>TERMINAL CONCÊNTRICO A PRESSÃO TIPO ANGULAR 90°  3/8"</t>
  </si>
  <si>
    <t>RELÉ DE PROTEÇÃO DE REDE -50/51-SOBRECORRENTE INSTANTÂNEA E TEMPORIZADA, 50C/50-NSOBRECORRENTE INSTANTÂNEA E TEMPORIZADA DE NEUTRO,27-SUBTENSÃO,59-SOBRETENSÃO,32-DIRECIONAL DE POTENCIA,67-SOBRECORRENTE DIRECIONAL,59N-SOBRETENSÃO DE NEUTRO,81U/81O</t>
  </si>
  <si>
    <t>CABOS E BARRAMENTOS</t>
  </si>
  <si>
    <t>CABO DE COBRE ISOLADO #35MM² 15KV</t>
  </si>
  <si>
    <t>VERGALHÃO DE COBRE - 50MM²</t>
  </si>
  <si>
    <t>DIVERSOS</t>
  </si>
  <si>
    <t>QUADRO DE MEDIÇÃO TRIFÁSICA (ACIMA DE 10 KVA) COM CAIXA EM NORIL</t>
  </si>
  <si>
    <t>FORNECIMENTO DE ARRUELA QUADRADA 38 MM C/ FURO 18 MM</t>
  </si>
  <si>
    <t>PRESILHA DE LATÃO, L=20MM, PARA FIXAÇÃO DE CABOS COBRE, FURO D=7MM, PARA CABOS 35MM² A 50MM², REF:TEL-745 OU SIMILAR (SPDA)</t>
  </si>
  <si>
    <t>FORNECIMENTO DE GRAMPO DE LINHA VIVA 6 A 250 MCM, RAMAL 8 A 2/0 AWG</t>
  </si>
  <si>
    <t>PINO CURTO PARA ISOLADOR 15KV</t>
  </si>
  <si>
    <t>TRANSFORMADOR DE DISTRIBUIÇÃO</t>
  </si>
  <si>
    <t>ELETRODUTOS E ACESSÓRIOS</t>
  </si>
  <si>
    <t>PISO</t>
  </si>
  <si>
    <t>ELETRODUTO DE PVC RÍGIDO ROSCÁVEL, DIÂM = 110MM (4")</t>
  </si>
  <si>
    <t>CURVA PARA ELETRODUTO DE PVC RÍGIDO ROSCÁVEL, DIÂM = 110MM (4")</t>
  </si>
  <si>
    <t>LUVA PARA ELETRODUTO DE PVC RÍGIDO ROSCÁVEL, DIÂM = 110MM (4")</t>
  </si>
  <si>
    <t>ELETRODUTO EM FERRO GALVANIZADO PESADO SEM COSTURA 2" X 3M</t>
  </si>
  <si>
    <t>ELETRODUTO EM FERRO GALVANIZADO  PESADO SEM COSTURA 4" X 3M</t>
  </si>
  <si>
    <t>FORNECIMENTO E ASSENTAMENTO DE CURVA 90 DE FERRO GALVANIZADO DE     2"</t>
  </si>
  <si>
    <t>FORNECIMENTO E ASSENTAMENTO DE LUVA DE FERRO GALVANIZADO DE     2"</t>
  </si>
  <si>
    <t>BUCHA DE ALUMÍNIO P/ ELETRODUTO D=4"</t>
  </si>
  <si>
    <t>GRUPO GERADOR</t>
  </si>
  <si>
    <t>GRUPO GERADOR 330KVA - 380/220V, DIESEL, ALTERNADOR, INCLUSO QUADRO DE COMANDO, QUADRO DE TRANSFERÊNCIA AUTOMÁTICO, CARENAGEM ACÚSTICA</t>
  </si>
  <si>
    <t>ELÉTRICA DE BAIXA TENSÃO</t>
  </si>
  <si>
    <t>ALIMENTADORES DOS QUADROS GERAIS DE DISTRIBUIÇÃO</t>
  </si>
  <si>
    <t>ELETROCALHA</t>
  </si>
  <si>
    <t>FORNECIMENTO E INSTALAÇÃO DE ELETROCALHA METÁLICA  50 X  50 X 3000 MM (REF. VALEMAM OU SIMILAR)</t>
  </si>
  <si>
    <t>FORNECIMENTO E INSTALAÇÃO DE ELETROCALHA PERFURADA 200 X 100 X 3000 MM (REF. MOPA OU SIMILAR)</t>
  </si>
  <si>
    <t>FORNECIMENTO E INSTALAÇÃO DE ELETROCALHA PERFURADA 300 X 100 X 3000 MM (REF. MOPA OU SIMILAR)</t>
  </si>
  <si>
    <t>ELETRODUTO</t>
  </si>
  <si>
    <t>CABEAMENTO</t>
  </si>
  <si>
    <t>DISPOSITIVOS ELETRICOS - QUADROS</t>
  </si>
  <si>
    <t>CAIXA P/QUADRO ELETRICO EM CHAPA GALVANIZADA D=2000 X 1200 X 40MM, INCLUSIVE BARRAMENTO, ISOLADOR E MONTAGEM</t>
  </si>
  <si>
    <t>QUADRO DE COMANDO PARA 2 BOMBAS DE RECALQUES DE 1/3 A 2 CV, TRIFÁSICA, 220 VOLTS, COM CHAVE SELETORA, ACIONAMENTO MANUAL/AUTOMÁTICO, RELÉ DE SOBRECARGA E CONTATORA</t>
  </si>
  <si>
    <t>QUADRO DE COMANDO PARA 2 BOMBAS DE RECALQUES DE 5 CV, TRIFÁSICA, 220 VOLTS COM CHAVE SELETORA, ACIONAMENTO MANUAL / AUTOMÁTICO, RELÉ DE SOBRECARGA E CONTATORA</t>
  </si>
  <si>
    <t>QUADRO DE COMANDO PARA 2 BOMBAS DE INCÊNDIO DE 25CV, COMPLETA COM PROTEÇÃO DE RELÉ</t>
  </si>
  <si>
    <t>QUADRO DE COMANDO PARA 2 BOMBAS DE INCÊNDIO DE 40CV, COMPLETA COM PROTEÇÃO DE RELÉ</t>
  </si>
  <si>
    <t>DISJUNTORES</t>
  </si>
  <si>
    <t>DISJUNTOR TERMOMAGNÉTICO TRIPOLAR 125 A COM CAIXA MOLDADA 10 KA</t>
  </si>
  <si>
    <t>DISJUNTOR TERMOMAGNÉTICO TRIPOLAR 250 A COM CAIXA MOLDADA 10 KA</t>
  </si>
  <si>
    <t>EDIFICAÇÃO</t>
  </si>
  <si>
    <t>POSTE DE AÇO GALVANIZADO CÔNICO CONTÍNUO RETO, DIÂMTERO SUPERIOR DE 76MM, DIÂMTERO DA BASE 175MM, ALTURA TOTAL 9M, COM BASE DE FIXAÇÃO, DA CONIPOST REF. SÉRIE 3009/BJG+CH, CLASSE 100 DA CONIPOST OU SIMILAR</t>
  </si>
  <si>
    <t>ACESSORIOS PARA PERFILADOS</t>
  </si>
  <si>
    <t>FORNECIMENTO E INSTALAÇÃO DE SAÍDA HORIZONTAL PARA ELETRODUTO 3/4" (REF. VL 33 VALEMAM OU SIMILAR)</t>
  </si>
  <si>
    <t>CURVA HORIZONTAL 38 X 38 MM PARA ELETROCALHA METÁLICA, COM ÂNGULO 90° (REF.: MOPA OU SIMILAR)</t>
  </si>
  <si>
    <t>TÊ HORIZONTAL 38 X 38 MM PARA ELETROCALHA METÁLICA (REF. MOPA OU SIMILAR)</t>
  </si>
  <si>
    <t>CRUZETA 38 X 38 MM PARA ELETROCALHA PERFURADA METÁLICA</t>
  </si>
  <si>
    <t>TALA PLANA PERFURADA 38MM PARA ELETROCALHA METÁLICA (REF.: MOPA OU SIMILAR) - REV 01</t>
  </si>
  <si>
    <t>TERMINAL 38 X 38 MM PARA ELETROCALHA METALICA</t>
  </si>
  <si>
    <t>FORNECIMENTO E INSTALAÇÃO DE ELETROCALHA PERFURADA 100 X   50 X 3000 MM (REF. MOPA OU SIMILAR) COM TAMPA</t>
  </si>
  <si>
    <t>FORNECIMENTO E INSTALAÇÃO DE ELETROCALHA PERFURADA 100 X   100 X 3000 MM (REF. MOPA OU SIMILAR)</t>
  </si>
  <si>
    <t>SUPORTE VERTICAL  100 X 50 MM  PARA FIXAÇÃO DE ELETROCALHA METÁLICA ( REF.: MOPA OU SIMILAR)</t>
  </si>
  <si>
    <t>CURVA HORIZONTAL 50 X 50 MM PARA ELETROCALHA METÁLICA, COM ÂNGULO 90° (REF.: MOPA OU SIMILAR)</t>
  </si>
  <si>
    <t>CURVA VERTICAL 100 X 50 MM PARA ELETROCALHA METÁLICA, COM ÂNGULO 90° (REF.: MOPA OU SIMILAR)</t>
  </si>
  <si>
    <t>CURVA HORIZONTAL 100 X 100 MM PARA ELETROCALHA METÁLICA, COM ÂNGULO 90° (REF.: MOPA OU SIMILAR)</t>
  </si>
  <si>
    <t>CRUZETA 50 X 50 MM PARA ELETROCALHA PERFURADA METÁLICA</t>
  </si>
  <si>
    <t>CRUZETA 100 X 50 MM PARA ELETROCALHA PERFURADA METÁLICA (REF.: MOPA OU SIMILAR)</t>
  </si>
  <si>
    <t>CRUZETA 100 X 100 MM PARA ELETROCALHA PERFURADA METÁLICA (REF.: MOPA OU SIMILAR)</t>
  </si>
  <si>
    <t>TÊ HORIZONTAL 50 X 50 MM PARA ELETROCALHA METÁLICA (REF. MOPA OU SIMILAR)</t>
  </si>
  <si>
    <t>TÊ HORIZONTAL 100 X 50 MM COM BASE LISA PERFURADA PARA ELETROCALHA METÁLICA (REF. MOPA OU SIMILAR)</t>
  </si>
  <si>
    <t>TÊ HORIZONTAL 100 X 100 MM PARA ELETROCALHA METÁLICA (REF. MOPA OU SIMILAR)</t>
  </si>
  <si>
    <t>TALA PLANA PERFURADA 50MM PARA ELETROCALHA METÁLICA (REF.: MOPA OU SIMILAR) - REV 01</t>
  </si>
  <si>
    <t>TALA PLANA PERFURADA 100MM PARA ELETROCALHA METÁLICA (REF.: MOPA OU SIMILAR) - REV 01</t>
  </si>
  <si>
    <t>TERMINAL 50 X 50 MM PARA ELETROCALHA METALICA (REF. VL 3.01-25 GE VALEMAM OU SIMILAR)</t>
  </si>
  <si>
    <t>TERMINAL 100 X 100 MM, ZINCADO, PARA ELETROCALHA METALICA (REF. MOPA OU SIMILAR)</t>
  </si>
  <si>
    <t>PERFILADOS PARA ELETROCALHA</t>
  </si>
  <si>
    <t>PERFILADO, PRÉ-ZINCADO  A FOGO, PERFURADO 38 X 38 X 6000MM</t>
  </si>
  <si>
    <t>GANCHO CURTO PARA PERFILADO, ( REF.: MOPA OU SIMILAR)</t>
  </si>
  <si>
    <t>ACESSÓRIOS USO GERAL</t>
  </si>
  <si>
    <t>ARRUELA DE PRESSÃO 1/4"</t>
  </si>
  <si>
    <t>ARRUELA LISA ZINCADA D=1/4"</t>
  </si>
  <si>
    <t>ARRUELA DE LISA 5/16"</t>
  </si>
  <si>
    <t>PARAFUSO FENDA CABEÇA PANELA 4,2 X 32MM, AUTO-ATARRACHANTE</t>
  </si>
  <si>
    <t>PARAFUSO GALVAN. CAB. SEXT. 1/4"X1.3/4" ROSCA SOBERBA</t>
  </si>
  <si>
    <t>PARAFUSO CABEÇA DE LENTILHA 1/4 1/4X5/8 MÁQUINA ROSCA TOTAL</t>
  </si>
  <si>
    <t>FORNECIMENTO E INSTALAÇÃO DE VERGALHÃO (TIRANTE C/ ROSCA D=3/8"X1000MM (MARVITEC REF. 1431 OU SIMILAR)</t>
  </si>
  <si>
    <t>ELETRODUTO E CONEXÕES</t>
  </si>
  <si>
    <t>LUVA DE PRESSÃO PARA ELETRODUTO FLEXÍVEL CORRUGADO, DIÂM = 25MM (3/4")</t>
  </si>
  <si>
    <t>LUMINÁRIAS</t>
  </si>
  <si>
    <t>LUMINÁRIA REDONDA 6W</t>
  </si>
  <si>
    <t>LUMINÁRIA REDONDA 24W</t>
  </si>
  <si>
    <t>LUMINÁRIA QUADRADA EMBUTIR 17X17CM 8W</t>
  </si>
  <si>
    <t>LUMINÁRIA QUADRADA EMBUTIR 23X23CM 18W</t>
  </si>
  <si>
    <t>LUMINÁRIA QUADRADA EMBUTIR 23X23CM 25W</t>
  </si>
  <si>
    <t>LUMINÁRIA QUADRADA LED 40X40 CM 32W</t>
  </si>
  <si>
    <t>LUMINÁRIA QUADRADA LED 62X62 CM 45W</t>
  </si>
  <si>
    <t>REFLETOR TR LED, CORPO EM ALUMINIO, VIDRO TEMPERADO, POTENCIA 30W, BIVOLT, TEMP.COR 3000K/6000K, IP-65, DA TASCHIBRA OU SIMILAR</t>
  </si>
  <si>
    <t>REFLETOR IP 65 LED PARA PISO 50W</t>
  </si>
  <si>
    <t>DISPOSITIVOS ELETRICOS - TOMADA/INTERRUPTOR/QUADRO</t>
  </si>
  <si>
    <t>PLACA CEGA PARA CAIXA DE PVC 4" X 2", PARA TOMADAS E INTERRUPTORES</t>
  </si>
  <si>
    <t>PLACA CEGA PARA CAIXA DE PVC 4"X 4", P/ELETRODUTO</t>
  </si>
  <si>
    <t>CAIXA DE PASSAGEM 20X20X12CM, EM CHAPA AÇO GALVANIZADO, EMBUTIDA</t>
  </si>
  <si>
    <t>CAIXA DE PASSAGEM 30X30CM EM CHAPA DE AÇO GALVANIZADO - FORNECIMENTO</t>
  </si>
  <si>
    <t>QUADRO DE DISTRIBUIÇÃO DE EMBUTIR, EM CHAPA DE AÇO, PARA ATÉ 48 DISJUNTORES, COM BARRAMENTO, PADRÃO DIN, EXCLUSIVE DISJUNTORES</t>
  </si>
  <si>
    <t>QUADRO DE DISTRIBUIÇÃO DE EMBUTIR, EM CHAPA DE AÇO, PARA ATÉ 40 DISJUNTORES, 150A, COM BARRAMENTO, PADRÃO DIN, EXCLUSIVE DISJUNTORES</t>
  </si>
  <si>
    <t>QUADRO DE DISTRIBUIÇÃO DE EMBUTIR, EM CHAPA DE AÇO, PARA ATÉ 50 DISJUNTORES, 225A, COM BARRAMENTO, PADRÃO DIN, EXCLUSIVE DISJUNTORES</t>
  </si>
  <si>
    <t>QUADRO DE DISTRIBUIÇÃO DE EMBUTIR, EM CHAPA DE AÇO, PARA ATÉ 70 DISJUNTORES, 225A, COM BARRAMENTO, PADRÃO DIN, EXCLUSIVE DISJUNTORES</t>
  </si>
  <si>
    <t>DISJUNTOR TERMOMAGNETICO TRIPOLAR  70 A, PADRÃO DIN (EUROPEU - LINHA BRANCA), CURVA C, 5KA</t>
  </si>
  <si>
    <t>DISJUNTOR TERMOMAGNETICO TRIPOLAR  80 A, PADRÃO DIN (EUROPEU - LINHA BRANCA), CURVA C, 5KA</t>
  </si>
  <si>
    <t>DISJUNTOR TERMOMAGNETICO TRIPOLAR 100 A, PADRÃO DIN (EUROPEU - LINHA BRANCA), 65KA</t>
  </si>
  <si>
    <t>DISJUNTOR TERMOMAGNETICO TRIPOLAR 120 A, PADRÃO DIN</t>
  </si>
  <si>
    <t>DISJUNTOR TERMOMAGNETICO TRIPOLAR 125 A, PADRÃO DIN (EUROPEU - LINHA BRANCA), 10KA</t>
  </si>
  <si>
    <t>DISJUNTOR TERMOMAGNETICO TRIPOLAR 200 A, PADRÃO DIN (EUROPEU - LINHA BRANCA), CORRENTE 10KA</t>
  </si>
  <si>
    <t>DISJUNTOR TERMOMAGNÉTICO TRIPOLAR 225 A COM CAIXA MOLDADA 10 KA</t>
  </si>
  <si>
    <t>DISJUNTOR TERMOMAGNETICO TRIPOLAR 250 A, PADRÃO DIN (EUROPEU - LINHA BANCA), CORRENTE 65 KA</t>
  </si>
  <si>
    <t>DISJUNTOR TERMOMAGNETICO TRIPOLAR 315 A, PADRÃO DIN (EUROPEU - LINHA BRANCA), 65KA</t>
  </si>
  <si>
    <t>DISJUNTOR TERMOMAGNETICO TRIPOLAR 400 A, PADRÃO DIN (EUROPEU - LINHA BRANCA), 65KA</t>
  </si>
  <si>
    <t>DISJUNTOR TERMOMAGNETICO TRIPOLAR 500 A, PADRÃO DIN (EUROPEU - LINHA BRANCA), 65KA</t>
  </si>
  <si>
    <t>DISJUNTOR BIPOLAR DR 25 A  - DISPOSITIVO RESIDUAL DIFERENCIAL, TIPO AC, 30MA, REF.5SM1 312-OMB, SIEMENS OU SIMILAR</t>
  </si>
  <si>
    <t>CENTRAL DE AR CONDICIONADO</t>
  </si>
  <si>
    <t>FORNECIMENTO E INSTALAÇÃO DE SAÍDA HORIZONTAL PARA ELETRODUTO 2" (REF. VL 33 GE VALEMAM OU SIMILAR)</t>
  </si>
  <si>
    <t>ARRUELA DE LISA 3/8"</t>
  </si>
  <si>
    <t>ELETRODUTO EM FERRO GALVANIZADO PESADO SEM COSTURA 3/4" X 3M</t>
  </si>
  <si>
    <t>ELETRODUTO EM FERRO GALVANIZADO PESADO SEM COSTURA 1" X 3M</t>
  </si>
  <si>
    <t>QUADRO DE DISTRIBUIÇÃO DE EMBUTIR, EM CHAPA DE AÇO, PARA ATÉ 32 DISJUNTORES, 150A, COM BARRAMENTO, PADRÃO DIN, EXCLUSIVE DISJUNTORES</t>
  </si>
  <si>
    <t>DISJUNTOR TERMOMAGNETICO TRIPOLAR  63 A, PADRÃO DIN (EUROPEU - LINHA BRANCA), CURVA C</t>
  </si>
  <si>
    <t>SUBSOLO</t>
  </si>
  <si>
    <t>ACESSÓRIOS CABEAMENTO - HÍBRIDO</t>
  </si>
  <si>
    <t>FORNECIMENTO E INSTALAÇÃO DE SWITCH 24 PORTAS GERENCIÁVEL POE 10/100 /1000 + 4SFP</t>
  </si>
  <si>
    <t>ACESSÓRIOS CABEAMENTO - METÁLICO</t>
  </si>
  <si>
    <t>FORNECIMENTO E INSTALAÇÃO DE CONECTOR RJ 45 MACHO CAT 6</t>
  </si>
  <si>
    <t>ACESSÓRIOS CABEAMENTO - ÓTICO</t>
  </si>
  <si>
    <t>CONECTOR DE FIBRA ÓTICA DO TIPO SC, COMPATÍVEL COM ESPECIFICAÇÕES DA NORMA ANSI/EIA/TIA-568-C.X E IEC 61.754-4 (TIPO SC), COMPATIVEL COM FIBRA ÓTICA MULTIMODO 50/125 FÊM</t>
  </si>
  <si>
    <t>DISTRIBUIDOR INTERNO ÓPTICO - D.I.O</t>
  </si>
  <si>
    <t>EXTENSÃO ÓPTICA DUPLEX 62,5/125 CONECTOR SC, 2,5 METROS</t>
  </si>
  <si>
    <t>RACK E ACESSÓRIOS</t>
  </si>
  <si>
    <t>RACK ABERTO 24U 19"" 970MM</t>
  </si>
  <si>
    <t>ESPIRAL 1/2" - ORGANIZADOR DE FIOS E CABOS</t>
  </si>
  <si>
    <t>GUIA FRONTAL PARA CABOS</t>
  </si>
  <si>
    <t>GUIA DE CABOS FECHADO 19" 1U</t>
  </si>
  <si>
    <t>BANDEJA PARA RACK 19", DESLIZANTE, PERFURADA, 400MM DE PROFUNDIDADE</t>
  </si>
  <si>
    <t>PERFILADO PERFURADO E ACESSÓRIOS</t>
  </si>
  <si>
    <t>EMENDA EXTERNA, PARA PERFILADO TIPO "X", 38 X 38 MM, REF. CKP 119 OU SIMILAR</t>
  </si>
  <si>
    <t>ACESSÓRIOS P/ ELETRODUTOS</t>
  </si>
  <si>
    <t>PARAFUSO EM AÇO INOX, CABEÇA SEXTAVADA 1/4" X 1 1/4"</t>
  </si>
  <si>
    <t>PARAFUSO EM AÇO INOX, CABEÇA SEXTAVADA 5/16" X 70</t>
  </si>
  <si>
    <t>PARAFUSO CABEÇA LENTILHA 1/4" X 5/8", ROSCA TOTAL</t>
  </si>
  <si>
    <t>FIXAÇÃO DE ELETROCALHAS COM VERGALHÃO (TIRANTE) COM ROSCA TOTAL Ø 1/4"X1000MM (MARVITEC REF. 1431 OU SIMILAR)</t>
  </si>
  <si>
    <t>ELETROCALHA PERFURADA</t>
  </si>
  <si>
    <t>FORNECIMENTO E INSTALAÇÃO DE ELETROCALHA METÁLICA  75 X  50 X 3000 MM (REF. VL 3.01 GE 75/50 VALEMAM OU SIMILAR)</t>
  </si>
  <si>
    <t>FORNECIMENTO E INSTALAÇÃO DE ELETROCALHA PERFURADA 100 X   50 X 3000 MM (REF. MOPA OU SIMILAR)</t>
  </si>
  <si>
    <t>TÊ HORIZONTAL 75 X 50 MM PARA ELETROCALHA METÁLICA (REF. MOPA OU SIMILAR)</t>
  </si>
  <si>
    <t>SUPORTE VERTICAL  100 X 75 MM  PARA FIXAÇÃO DE ELETROCALHA METÁLICA ( REF.: MOPA OU SIMILAR)</t>
  </si>
  <si>
    <t>SUPORTE VERTICAL 150 X 150 MM PARA FIXAÇÃO DE ELETROCALHA METÁLICA (REF.: MOPA OU SIMILAR)</t>
  </si>
  <si>
    <t>DISPOSITIVOS - EMBUTIR</t>
  </si>
  <si>
    <t>TOMADA DUPLA PARA LÓGICA RJ45, 4"X2", EMBUTIR, COMPLETA, REF.0605, FAME OU SIMILAR</t>
  </si>
  <si>
    <t>PLACA 4"X2" COM FURO</t>
  </si>
  <si>
    <t>TOMADA DUPLA PARA LÓGICA NO PISO, METAL, RJ45</t>
  </si>
  <si>
    <t>CABEAMENTO ESTRUTURADO</t>
  </si>
  <si>
    <t>FORNECIMENTO E LANÇAMENTO DE CABO UTP 4 PARES CAT 6</t>
  </si>
  <si>
    <t>CABO OPTICO MONOMODO AUTOSUSTE. SM9/125 SEMI GELE.9/125 12FO</t>
  </si>
  <si>
    <t>CAIXA DE PASSAGEM</t>
  </si>
  <si>
    <t>CAIXA PASSAGEM DE SOBREPOR EM AÇO 100X100X80MM</t>
  </si>
  <si>
    <t>ELETRODUTOS E DIVERSOS</t>
  </si>
  <si>
    <t>ELETRODUTO FLEXÍVEL CORRUGADO, PVC, DN 32MM (1")</t>
  </si>
  <si>
    <t>TÉRREO</t>
  </si>
  <si>
    <t>FORNECIMENTO E INSTALAÇÃO DE MINI RACK DE PAREDE 19" X 8U X 450MM</t>
  </si>
  <si>
    <t>TAMPA DE CONCRETO PARA CAIXAS DE PASSAGEM 0,30X0,30MX0,05M</t>
  </si>
  <si>
    <t>ELETRODUTO FLEXÍVEL CORRUGADO, PVC, DN 50MM (1.1/2")</t>
  </si>
  <si>
    <t>ELETRODUTO FLEXÍVEL CORRUGADO, PVC, DN 63MM (2")</t>
  </si>
  <si>
    <t>1ª PAVIMENTO</t>
  </si>
  <si>
    <t>FORNECIMENTO E INSTALAÇÃO DE SWITCH 24 PORTAS 10/100 MPBS + 2P10-100-1000 BT</t>
  </si>
  <si>
    <t>FORNECIMENTO E INSTALAÇÃO DE RACK DE PISO FECHADO PADRÃO 19" - 40 U´S X 670MM</t>
  </si>
  <si>
    <t>FORNECIMENTO E INSTALAÇÃO DE RACK FECHADO TIPO ARMÁRIO 19" X  44 U X 870 MM INCLUSIVE ACESSÓRIOS</t>
  </si>
  <si>
    <t>FORNECIMENTO E INSTALAÇÃO DE ELETROCALHA LISA, ZINCADA, 200 X 75 X 3000 MM (REF. MOPA OU SIMILAR)</t>
  </si>
  <si>
    <t>TÊ HORIZONTAL 200 X 75MM PARA ELETROCALHA METÁLICA (REF. MOPA OU SIMILAR)</t>
  </si>
  <si>
    <t>2ª PAVIMENTO</t>
  </si>
  <si>
    <t>FORNECIMENTO E INSTALAÇÃO DE RACK DE PISO FECHADO PADRÃO 19" - 32 U´S X 670MM</t>
  </si>
  <si>
    <t>FORNECIMENTO E INSTALAÇÃO DE ELETROCALHA PERFURADA 100 X 75 X 3000 MM (REF. MOPA OU SIMILAR)</t>
  </si>
  <si>
    <t>TÊ HORIZONTAL 100 X 75 MM PARA ELETROCALHA METÁLICA  (REF.: MOPA OU SIMILAR)</t>
  </si>
  <si>
    <t>3ª PAVIMENTO</t>
  </si>
  <si>
    <t>FORNECIMENTO E INSTALAÇÃO DE ELETROCALHA PERFURADA 200 X  50 X 3000 MM  (REF. MOPA OU SIMILAR)</t>
  </si>
  <si>
    <t>CRUZETA 200 X 50 MM PARA ELETROCALHA METÁLICA LISA ZINCADA (REF.: MOPA OU SIMILAR)</t>
  </si>
  <si>
    <t>ROOFTOP</t>
  </si>
  <si>
    <t>POSTE EM AÇO GALVANIZADO,FLANGEADO, CÔNICO, CONTÍNUO, RETO, H=5.00M, INCL.BASE CONCRETO E CHUMBADORES</t>
  </si>
  <si>
    <t>1º PAVIMENTO</t>
  </si>
  <si>
    <t>2º PAVIMENTO</t>
  </si>
  <si>
    <t>3º PAVIMENTO</t>
  </si>
  <si>
    <t>SISTEMA DE PROTEÇÃO CONTRA DESCARGA ATMOSFÉRICA - SPDA</t>
  </si>
  <si>
    <t>CABO DE COBRE</t>
  </si>
  <si>
    <t>TERMINAL DE COMPRESSÃO PARA CABO DE  50 MM2 - FORNECIMENTO E INSTALAÇÃO</t>
  </si>
  <si>
    <t>FORNECIMENTO E ASSENTAMENTO DE BARRA CHATA DE ALUMÍNIO DE 7/8" X 1/8"</t>
  </si>
  <si>
    <t>FORNECIMENTO E INSTALAÇÃO DE PARAFUSO CABEÇA LENTILHA 1/4" X 1/2" (REF. VL 1.68 VALEMAM OU SIMILAR)</t>
  </si>
  <si>
    <t>FIXADOR UNIVERSAL ESTANHADO PARA CABOS 16 A 70MM2</t>
  </si>
  <si>
    <t>CAIXA DE EQUALIZAÇÃO P/ATERRAMENTO 20X20X10CM DE SOBREPOR P/11 TERMINAIS DE PRESSÃO C/BARRAMENTO</t>
  </si>
  <si>
    <t>PORCELANATO 59X59CM ESMAL.ACET.B.RETA MUNARI CONCRETO ELIANE</t>
  </si>
  <si>
    <t>PISO FULGET EM PLACAS DE 41X41CM MARMOCIM ESCOVADO</t>
  </si>
  <si>
    <t>ASSOALHO TABUA CORRIDA 7CM MADEIRA IPE C/CAMADA REGULARIZ.</t>
  </si>
  <si>
    <t>PORTA EM MADEIRA DE LEI ALMOFADADA, EXCLUSIVE BATENTES E FERRAGENS</t>
  </si>
  <si>
    <t>PORTA EM MADEIRA DE LEI, TIPO MOLDURA P/ VIDRO, DE CORRER, COM BATENTES E 2 JOGOS DE ALIZAR, EXCLUSIVE FERRAGENS</t>
  </si>
  <si>
    <t>JANELA EM MADEIRA DE LEI, TIPO COM ALMOFADAS, DE ABRIR, C/ BATENTES (14CM) E 2 JOGOS DE ALIZA, EXCLUSIVE FERRAGENS</t>
  </si>
  <si>
    <t>FORNECIMENTO E INSTALAÇÃO DE FACHADA EM PELE DE VIDRO, EM VIDRO LAMINADO 3+3 REFLETIVO</t>
  </si>
  <si>
    <t>FORNECIMENTO E INSTALAÇÃO DE FACHADA EM PELE DE VIDRO, LINHA CITTA DUE ALCOA, EM VIDRO LAMINADO 3+3 PRATA REFLETIVO MEDINDO 8,30X6,87M,C/06 MODULOS VERTICAL E 11 MODULOS HORIZONTAL. E 05 JANELAS MAXI MAR (OBRA:SUP.REG.TRABALHO)</t>
  </si>
  <si>
    <t>REVESTIMENTO EM ALUMÍNIO TIPO ALUCOBOND, E=0,3MM, EM ESTRUTURA METÁLICA AUXILIAR DE PERFIL "U" 2", COM FORNECIMENTO E MONTAGEM,  INCLUSIVE PINTURA KAYNAR 500 COM SEIS CAMADAS</t>
  </si>
  <si>
    <t>CORRIMÃO EM AÇO INOX Ø=1 1/2", DUPLO, H=90CM</t>
  </si>
  <si>
    <t>ALIMENTAÇÃO</t>
  </si>
  <si>
    <t>TUBO PVC RÍGIDO SOLDÁVEL 40MM</t>
  </si>
  <si>
    <t>TUBO PVC RÍGIDO SOLDÁVEL 60MM</t>
  </si>
  <si>
    <t>ÁGUA FRIA - TUBULAÇÕES E CONEXÕES</t>
  </si>
  <si>
    <t>TUBULAÇÃO</t>
  </si>
  <si>
    <t>TUBO PVC RÍGIDO SOLDÁVEL 32MM</t>
  </si>
  <si>
    <t>CONEXÕES</t>
  </si>
  <si>
    <t>BUCHA DE REDUÇÃO CURTA DE PVC RÍGIDO SOLDÁVEL, MARROM, DIÂM = 32 X 25MM</t>
  </si>
  <si>
    <t>BUCHA DE REDUÇÃO CURTA DE PVC RÍGIDO SOLDÁVEL, MARROM, DIÂM = 75 X 60MM REV. 01 - 10/2022</t>
  </si>
  <si>
    <t>BUCHA DE REDUÇÃO LONGA DE PVC RÍGIDO SOLDÁVEL, MARROM, DIÂM = 50 X 25MM</t>
  </si>
  <si>
    <t>BUCHA DE REDUÇÃO LONGA DE PVC RÍGIDO SOLDÁVEL, MARROM, DIÂM = 50 X 32MM</t>
  </si>
  <si>
    <t>BUCHA DE REDUÇÃO LONGA DE PVC RÍGIDO SOLDÁVEL, MARROM, DIÂM = 60 X 25MM</t>
  </si>
  <si>
    <t>BUCHA DE REDUÇÃO LONGA DE PVC RÍGIDO SOLDÁVEL, MARROM, DIÂM = 60 X 32MM</t>
  </si>
  <si>
    <t>BUCHA DE REDUÇÃO LONGA DE PVC RÍGIDO SOLDÁVEL, MARROM, DIÂM = 85 X 60MM - REV 01_10/2022</t>
  </si>
  <si>
    <t>APARELHOS E ACESSÓRIOS SANITÁRIOS</t>
  </si>
  <si>
    <t>MICTÓRIO COM SIFÃO INTEGRADO, NA COR BRANCO GELO</t>
  </si>
  <si>
    <t>DUCHA HIGIÊNICA EM AÇO INOX, COM REGISTRO E DERIVAÇÃO</t>
  </si>
  <si>
    <t>LAVATÓRIO COM COLUNA SUSPENSA, NA COR BRANCA</t>
  </si>
  <si>
    <t>TORNEIRA BICA MÓVEL DE PAREDE, CROMADA</t>
  </si>
  <si>
    <t>TORNEIRA DE PAREDE PARA JARDIM OU TANQUE COM ADAPTADOR DE MANGUEIRA</t>
  </si>
  <si>
    <t>TORNEIRA DE MESA COM FECHAMENTO AUTOMÁTICO</t>
  </si>
  <si>
    <t>TANQUE MÉDIO 40L COM COLUNA, EM LOUÇA NA COR BRANCA COM TORNEIRA COM DERIVAÇÃO PARA MÁQUINA</t>
  </si>
  <si>
    <t>CHUVEIRO COM DESVIADOR E DUCHA MANUAL, CROMADO</t>
  </si>
  <si>
    <t>CUBA DE EMBUTIR EM AÇO INOX DE 70X40CM E VÁLVULA DE 4.1/2" COM ESCAPE</t>
  </si>
  <si>
    <t>ÁGUAS PLUVIAIS - TUBULAÇÕES E CONEXÕES</t>
  </si>
  <si>
    <t>TUBO PVC, SÉRIE R, ÁGUA PLUVIAL, DN 40 MM</t>
  </si>
  <si>
    <t>TUBO PVC, SÉRIE R, ÁGUA PLUVIAL, DN 50 MM</t>
  </si>
  <si>
    <t>TUBO PVC, SÉRIE R, ÁGUA PLUVIAL, DN 75 MM</t>
  </si>
  <si>
    <t>TUBO PVC, SÉRIE R, ÁGUA PLUVIAL, DN 100 MM</t>
  </si>
  <si>
    <t>TUBO PVC, SÉRIE R, ÁGUA PLUVIAL, DN 150 MM</t>
  </si>
  <si>
    <t>TUBO PVC, SÉRIE R, ÁGUA PLUVIAL, DN 200 MM</t>
  </si>
  <si>
    <t>TUBO PVC RÍGIDO C/ANEL BORRACHA, SERIE NORMAL, P/ESGOTO PREDIAL, D = 200MM</t>
  </si>
  <si>
    <t>TUBO PVC, SÉRIE R, ÁGUA PLUVIAL, DN 250 MM</t>
  </si>
  <si>
    <t>TUBO PVC ESGOTO SERIE LEVE 250MM</t>
  </si>
  <si>
    <t>CURVA 45° LONGA EM PVC RÍGIDO C/ ANÉIS, DIÂM = 50MM - REV 01_10/2022</t>
  </si>
  <si>
    <t>CURVA 45° LONGA EM PVC RÍGIDO C/ ANÉIS, DIÂM =100MM   REV.01 - 10/2022</t>
  </si>
  <si>
    <t>CURVA 90° LONGA EM PVC RÍGIDO SOLDÁVEL, DIÂM = 150MM   REV. 01 - 10/2022</t>
  </si>
  <si>
    <t>ACESSÓRIOS</t>
  </si>
  <si>
    <t>RALO SECO EM PVC 100 X 100 X 53 MM, P/ TERRAÇO, COM GRELHA QUADRADA PVC ACABAMENTO CROMADO</t>
  </si>
  <si>
    <t>RALO HEMISFÉRICO EM Fº Fº, TIPO ABACAXI Ø 100MM</t>
  </si>
  <si>
    <t>TUBO PVC, SERIE NORMAL, ESGOTO PREDIAL, DN 40 MM</t>
  </si>
  <si>
    <t>TUBO PVC, SERIE NORMAL, ESGOTO PREDIAL, DN 50 MM</t>
  </si>
  <si>
    <t>CURVA 45° LONGA EM PVC RÍGIDO SOLDÁVEL, DIÂM = 40MM</t>
  </si>
  <si>
    <t>CURVA 45° LONGA EM PVC RÍGIDO SOLDÁVEL, DIÂM = 50MM - REV 01_10/2022</t>
  </si>
  <si>
    <t>JUNÇÃO SIMPLES EM PVC RÍGIDO SOLDÁVEL, PARA ESGOTO PRIMÁRIO, DIÂM = 100 X 50MM</t>
  </si>
  <si>
    <t>JUNÇÃO SIMPLES PVC RÍGIDO SÓLDÁVEL PARA ESGOTO SECUNDÁRIO Ø 150X100MM  REV. 01 - 10/2022</t>
  </si>
  <si>
    <t>ESGOTO SANITÁRIO - TUBULAÇÕES E CONEXÕES</t>
  </si>
  <si>
    <t>TUBO PVC, SERIE NORMAL, ESGOTO PREDIAL, DN 100 MM</t>
  </si>
  <si>
    <t>TUBO PVC, SERIE NORMAL, ESGOTO PREDIAL, DN 150 MM</t>
  </si>
  <si>
    <t>CURVA 45 PVC ESGOTO LONGA 40MM</t>
  </si>
  <si>
    <t>CURVA 45° LONGA EM PVC RÍGIDO SOLDÁVEL, DIÂM = 100MM  REV. 01 - 10/2022</t>
  </si>
  <si>
    <t>CONJUNTO MOTO-BOMBA COM MOTOR DE 1/3 CV, TRIFÁSICO, BOMBA CENTRÍFUGA, SUCÇÃO=3/4", RECALQUE=3/4", PR. MÁX. 18 MCA, ALT. SUCÇÃO 8 MCA. FAIXAS HM (M) - Q (M3/H) : (17-1,8)(14-4,1)(11-5,6)(8-6,9)(5-8,0), INCLUSIVE CHAVE DE PARTIDA DIRETA</t>
  </si>
  <si>
    <t>CAIXA SIFONADA EM PVC,100X150X50MM, ACABAMENTO BRANCO, C/GRELHA E PORTA GRELHA</t>
  </si>
  <si>
    <t>ESGOTO - GORDURA</t>
  </si>
  <si>
    <t>TUBO PVC, SERIE NORMAL, ESGOTO PREDIAL, DN 75 MM</t>
  </si>
  <si>
    <t>CURVA 45° LONGA EM PVC RÍGIDO SOLDÁVEL, DIÂM = 75MM  REV.01 - 10/2022</t>
  </si>
  <si>
    <t>JUNÇÃO SIMPLES EM PVC RÍGIDO SOLDÁVEL, PARA ESGOTO PRIMÁRIO, DIÂM = 75 X 50MM  REV.01 -  10/2022</t>
  </si>
  <si>
    <t>JUNÇÃO SIMPLES EM PVC RÍGIDO SOLDÁVEL, PARA ESGOTO PRIMÁRIO, DIÂM = 100 X 75MM</t>
  </si>
  <si>
    <t>REDUÇÃO EXCENTRICA EM PVC RÍGIDO SOLDÁVEL, PARA ESGOTO PRIMÁRIO, DIÂM =   75 X 50MM</t>
  </si>
  <si>
    <t>REDUÇÃO EXCENTRICA EM PVC RÍGIDO SOLDÁVEL, PARA ESGOTO PRIMÁRIO, DIÂM = 100 X 50MM</t>
  </si>
  <si>
    <t>VENTILAÇÃO</t>
  </si>
  <si>
    <t>TÊ SANITÁRIO EM PVC RÍGIDO SOLDÁVEL, PARA ESGOTO PRIMÁRIO, DIÂM = 75 X 50MM  REV. 01 - 10/2022</t>
  </si>
  <si>
    <t>BOMBA DE INCÊNDIO 40CV</t>
  </si>
  <si>
    <t>TUBO DE AÇO GALVANIZADO 65MM</t>
  </si>
  <si>
    <t>FORNECIMENTO E INSTALAÇÃO  DE PRESSOSTATO 0 A 10 KGF/CM2</t>
  </si>
  <si>
    <t>ELETRODUTO PVC 25MM - 3/4"</t>
  </si>
  <si>
    <t>SPRINKLERS</t>
  </si>
  <si>
    <t>FORNECIMENTO E ASSENTAMENTO DE BUCHA DE REDUÇÃO DE FERRO GALVANIZADO DE 1 1/2" X 1 1/4"</t>
  </si>
  <si>
    <t>FORNECIMENTO E ASSENTAMENTO DE BUCHA DE REDUÇÃO DE FERRO GALVANIZADO DE 2" X 1 1/2"</t>
  </si>
  <si>
    <t>FORNECIMENTO E ASSENTAMENTO DE BUCHA DE REDUÇÃO DE FERRO GALVANIZADO DE 2" X 1 1/4"</t>
  </si>
  <si>
    <t>BUCHA DE REDUÇÃO EM FERRO GALVANIZADO 2 1/2"X 1 1/2"</t>
  </si>
  <si>
    <t>BUCHA DE REDUÇÃO EM FERRO GALVANIZADO 2 1/2"X 1 1/4"</t>
  </si>
  <si>
    <t>FORNECIMENTO E ASSENTAMENTO DE BUCHA DE REDUÇÃO DE FERRO GALVANIZADO DE 2 1/2" X 2"</t>
  </si>
  <si>
    <t>FORNECIMENTO E ASSENTAMENTO DE BUCHA DE REDUÇÃO DE FERRO GALVANIZADO DE 3" X 1 1/2"</t>
  </si>
  <si>
    <t>FORNECIMENTO E ASSENTAMENTO DE BUCHA DE REDUÇÃO DE FERRO GALVANIZADO DE 3" X 2"</t>
  </si>
  <si>
    <t>FORNECIMENTO E ASSENTAMENTO DE BUCHA DE REDUÇÃO DE FERRO GALVANIZADO DE 3" X 2 1/2"</t>
  </si>
  <si>
    <t>FORNECIMENTO E ASSENTAMENTO DE BUCHA DE REDUÇÃO DE FERRO GALVANIZADO DE 4" X 3"</t>
  </si>
  <si>
    <t>FORNECIMENTO E ASSENTAMENTO DE JOELHO 45 DE FERRO GALVANIZADO DE     4"</t>
  </si>
  <si>
    <t>FORNECIMENTO E ASSENTAMENTO DE JOELHO 90 DE FERRO GALVANIZADO DE 1 1/2"</t>
  </si>
  <si>
    <t>FORNECIMENTO E ASSENTAMENTO DE JOELHO 90 DE FERRO GALVANIZADO DE 1 1/4"</t>
  </si>
  <si>
    <t>FORNECIMENTO E ASSENTAMENTO DE JOELHO 90 DE FERRO GALVANIZADO DE     2"</t>
  </si>
  <si>
    <t>FORNECIMENTO E ASSENTAMENTO DE JOELHO 90 DE FERRO GALVANIZADO DE 2 1/2"</t>
  </si>
  <si>
    <t>FORNECIMENTO E ASSENTAMENTO DE JOELHO 90 DE FERRO GALVANIZADO DE     4"</t>
  </si>
  <si>
    <t>FORNECIMENTO E ASSENTAMENTO DE JOELHO DE REDUÇÃO DE FERRO GALVANIZADO DE 2" X 1 1/2"</t>
  </si>
  <si>
    <t>FORNECIMENTO E ASSENTAMENTO DE JOELHO DE REDUÇÃO DE FERRO GALVANIZADO DE 2 1/2" X 2"</t>
  </si>
  <si>
    <t>FORNECIMENTO E ASSENTAMENTO DE TE DE REDUÇÃO DE FERRO GALVANIZADO DE 2" X 1 1/2"</t>
  </si>
  <si>
    <t>FORNECIMENTO E ASSENTAMENTO DE TE DE REDUÇÃO DE FERRO GALVANIZADO DE 2" X 1"</t>
  </si>
  <si>
    <t>FORNECIMENTO E ASSENTAMENTO DE TE DE REDUÇÃO DE FERRO GALVANIZADO DE 2 1/2" X 2"</t>
  </si>
  <si>
    <t>FORNECIMENTO E ASSENTAMENTO DE TE DE REDUÇÃO DE FERRO GALVANIZADO DE 3" X 2 1/2"</t>
  </si>
  <si>
    <t>FORNECIMENTO E ASSENTAMENTO DE TE DE REDUÇÃO DE FERRO GALVANIZADO DE 4" X 3"</t>
  </si>
  <si>
    <t>TUBO DE AÇO GALVANIZADO 100MM</t>
  </si>
  <si>
    <t>TUBO DE AÇO GALVANIZADO 32MM</t>
  </si>
  <si>
    <t>TUBO DE AÇO GALVANIZADO 40MM</t>
  </si>
  <si>
    <t>TUBO DE AÇO GALVANIZADO 50MM</t>
  </si>
  <si>
    <t>TUBO DE AÇO GALVANIZADO 80MM</t>
  </si>
  <si>
    <t>BOMBA THEBE MOD TH 65-160, 30CV, C/MOTOR ELÉTRICO, SUCÇÃO 4" E RECALQUE D=2 1/2" (INCENDIO)</t>
  </si>
  <si>
    <t>VALVULA DE GOVERNO E ALARME VGA 6"</t>
  </si>
  <si>
    <t>CAMARA DE RETARDO</t>
  </si>
  <si>
    <t>VÁLVULA MEDIDORA DE FLUXO EM AÇO GALVANIZADO, TIPO PALHETA 3" (CHAVE DE FLUXO)</t>
  </si>
  <si>
    <t>CAMPAINHA (ALARME) TIPO GONGO 4" VCC, P/INCENDIO, REF.GEVI GAMMA OU SIMILAR</t>
  </si>
  <si>
    <t>FILTRO ´Y´ CORPO EM BRONZE, PRESSÃO DE SERVIÇO ATÉ 20,7 BAR (PN 20), DN= 2´</t>
  </si>
  <si>
    <t>EXTINTOR DE PÓ QUÍMICO ABC, CAPACIDADE 4 KG, ALCANCE MÉDIO DO JATO 4,5M , TEMPO DE DESCARGA 11S, NBR9443, 9444, 10721</t>
  </si>
  <si>
    <t>PLACA DE SINALIZACAO DE SEGURANCA CONTRA INCENDIO, FOTOLUMINESCENTE, RETANGULAR, *20 X 40* CM, EM PVC *2* MM ANTI-CHAMAS (SIMBOLOS, CORES E PICTOGRAMAS CONFORME NBR 13434)</t>
  </si>
  <si>
    <t>PLACA DE SINALIZAÇÃO EM ACRÍLICO, DIMENSÕES 0.12 X 0.12 M, E=2MM</t>
  </si>
  <si>
    <t>PLACA DE INDICATIVA DE "EXTINTOR" EM PVC, DIM.: 20 X 20 CM</t>
  </si>
  <si>
    <t>PLACA DE ADVERTÊNCIA 470 X 340 MM ,METÁLICA (PERIGO DE MORTE)</t>
  </si>
  <si>
    <t>CENTRAL DE ALARME E DETECÇÃO DE INCENDIO, CAPACIDADE: 8 LAÇOS, COM 2 LINHAS, MOD.VR-8L, VERIN OU SIMILAR</t>
  </si>
  <si>
    <t>PLACA DE SINALIZACAO, FOTOLUMINESCENTE, EM PVC , COM LOGOTIPO "HIDRANTE DE INCÊNDIO" -  PLACA E9</t>
  </si>
  <si>
    <t>PLACA DE SINALIZACAO, FOTOLUMINESCENTE, 30X30 CM, EM PVC , COM LOGOTIPO "ALARME SONORO"- PLACA E1</t>
  </si>
  <si>
    <t>PLACA DE SINALIZACAO, FOTOLUMINESCENTE, 38X19 CM, EM PVC , COM LOGOTIPO "COMANDO MANUAL DE ALARME DE INCÊNDIO"- PLACA E2</t>
  </si>
  <si>
    <t>ACIONADOR MANUAL (BOTOEIRA) TIPO QUEBRA-VIDRO, P/INSTAL. INCENDIO</t>
  </si>
  <si>
    <t>CABO COBRE FLEXÍVEL, NÃO HOLOGENADO, 70,0MM2 - 0,6/1KV / 90º</t>
  </si>
  <si>
    <t>SUPORTE DECORATIVO PARA EXTINTORES - REV 01/2022</t>
  </si>
  <si>
    <t>TUBO DE AÇO PRETO SEM COSTURA, CLASSE MÉDIA, CONEXÃO SOLDADA, DN 20 (3/4")</t>
  </si>
  <si>
    <t>CONECTOR FEMEA DE COBRE, SOLDA E ROSCA 22MM X 3/4" (INSTAL.GÁS)</t>
  </si>
  <si>
    <t>VÁLVULA DE ESFERA 3/4" NPT</t>
  </si>
  <si>
    <t>VALVULA GAVETA P/BLOQUEIO D=3/4", CLASSE 200, MARCA MIPEL OU SIMILAR</t>
  </si>
  <si>
    <t>CAIXA COM REGULADOR 1º ESTÁGIO (INSTALAÇÃO GÁS)</t>
  </si>
  <si>
    <t>FORNECIMENTO E ASSENTAMENTO DE TE DE REDUÇÃO DE FERRO GALVANIZADO DE 3/4" X 1/2"</t>
  </si>
  <si>
    <t>FORNECIMENTO E INSTALAÇÃO DE UM SISTEMA DE CLIMATIZAÇÃO COM EXPANSÃO INDIRETA TIPO ÁGUA GELADA COM TORRE DE RESFRIAMENTO E TANQUE DE TERMOACUMULAÇÃO.</t>
  </si>
  <si>
    <t>PAINÉIS ACÚSTICOS E PAINÉIS DE ACABAMENTO – PLENARINHO + AUDITÓRIO</t>
  </si>
  <si>
    <t>EXECUÇÃO DE FORRO ACÚSTICO E PISO VINÍLICO DOS AMBIENTES PLENARINHO E AUDITÓRIO</t>
  </si>
  <si>
    <t>SONORIZAÇÃO PLENARINHO</t>
  </si>
  <si>
    <t>SONORIZAÇÃO AUDITÓRIO</t>
  </si>
  <si>
    <t>ELEVADOR PARA PASSAGEIROS, USO INTERNO COM CAPACIDADE MÍNIMA DE 600 KG PARA QUATRO PARADAS, PORTAS UNILATERAIS</t>
  </si>
  <si>
    <t>RESTAURO - AGUADA DE CAL, APLICADO COM TRINCHÃO, PARA PREPARO DE SUPERFÍCIE DE RECUPERAÇÃO DE TAIPA - 02 DEMÃOS</t>
  </si>
  <si>
    <t>RESTAURO - DESINFESTAÇÃO E IMUNIZAÇÃO DE ESQUADRIAS  PEÇAS  POUCO ESPESSAS</t>
  </si>
  <si>
    <t>RESTAURO - EMASSAMENTO E NIVELAMENTO DE CAMADA PICTÓRICA EM PAREDES COM PINTURA PARIETAL</t>
  </si>
  <si>
    <t>MÊS</t>
  </si>
  <si>
    <t/>
  </si>
  <si>
    <t>M²</t>
  </si>
  <si>
    <t>M³</t>
  </si>
  <si>
    <t>SINAPI - 10/2023 - Alagoas
SBC - 12/2023 - Alagoas
ORSE - 10/2023 - Sergipe
SEINFRA - 028 - Ceará
IOPES - 09/2023 - Espírito Santo
SIURB - 07/2023 - São Paulo
SUDECAP - 07/2023 - Minas Gerais
CPOS/CDHU - 08/2023 -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</si>
</sst>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%"/>
  </numFmts>
  <fonts count="28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65">
    <xf numFmtId="0" fontId="0" fillId="0" borderId="0" xfId="0"/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2" fillId="4" borderId="5" xfId="0" applyFont="1" applyFill="1" applyBorder="1" applyAlignment="1">
      <alignment horizontal="left" vertical="top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0" xfId="0" applyFont="1" applyFill="1" applyAlignment="1">
      <alignment horizontal="center" vertical="top" wrapText="1"/>
    </xf>
    <xf numFmtId="0" fontId="26" fillId="5" borderId="6" xfId="0" applyFont="1" applyFill="1" applyBorder="1" applyAlignment="1">
      <alignment horizontal="center" vertical="top" wrapText="1"/>
    </xf>
    <xf numFmtId="0" fontId="23" fillId="5" borderId="0" xfId="0" applyFont="1" applyFill="1" applyAlignment="1">
      <alignment horizontal="right" vertical="top" wrapText="1"/>
    </xf>
    <xf numFmtId="0" fontId="25" fillId="5" borderId="0" xfId="0" applyFont="1" applyFill="1" applyAlignment="1">
      <alignment horizontal="left" vertical="top" wrapText="1"/>
    </xf>
    <xf numFmtId="0" fontId="23" fillId="5" borderId="10" xfId="0" applyFont="1" applyFill="1" applyBorder="1" applyAlignment="1">
      <alignment horizontal="right" vertical="top" wrapText="1"/>
    </xf>
    <xf numFmtId="0" fontId="25" fillId="5" borderId="10" xfId="0" applyFont="1" applyFill="1" applyBorder="1" applyAlignment="1">
      <alignment horizontal="left" vertical="top" wrapText="1"/>
    </xf>
    <xf numFmtId="43" fontId="16" fillId="0" borderId="0" xfId="1" applyFont="1"/>
    <xf numFmtId="0" fontId="22" fillId="4" borderId="0" xfId="0" applyFont="1" applyFill="1" applyAlignment="1">
      <alignment horizontal="left" vertical="top" wrapText="1"/>
    </xf>
    <xf numFmtId="10" fontId="22" fillId="4" borderId="0" xfId="0" applyNumberFormat="1" applyFont="1" applyFill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22" fillId="4" borderId="0" xfId="0" applyFont="1" applyFill="1" applyAlignment="1">
      <alignment horizontal="left" vertical="top" wrapText="1"/>
    </xf>
    <xf numFmtId="0" fontId="22" fillId="4" borderId="6" xfId="0" applyFont="1" applyFill="1" applyBorder="1" applyAlignment="1">
      <alignment horizontal="left" vertical="top" wrapText="1"/>
    </xf>
    <xf numFmtId="0" fontId="23" fillId="5" borderId="9" xfId="0" applyFont="1" applyFill="1" applyBorder="1" applyAlignment="1">
      <alignment horizontal="right" vertical="top" wrapText="1"/>
    </xf>
    <xf numFmtId="0" fontId="23" fillId="5" borderId="10" xfId="0" applyFont="1" applyFill="1" applyBorder="1" applyAlignment="1">
      <alignment horizontal="right" vertical="top" wrapText="1"/>
    </xf>
    <xf numFmtId="0" fontId="22" fillId="5" borderId="10" xfId="0" applyFont="1" applyFill="1" applyBorder="1" applyAlignment="1">
      <alignment horizontal="left" vertical="top" wrapText="1"/>
    </xf>
    <xf numFmtId="4" fontId="24" fillId="5" borderId="10" xfId="0" applyNumberFormat="1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23" fillId="5" borderId="0" xfId="0" applyFont="1" applyFill="1" applyAlignment="1">
      <alignment horizontal="right" vertical="top" wrapText="1"/>
    </xf>
    <xf numFmtId="0" fontId="22" fillId="5" borderId="0" xfId="0" applyFont="1" applyFill="1" applyAlignment="1">
      <alignment horizontal="left" vertical="top" wrapText="1"/>
    </xf>
    <xf numFmtId="4" fontId="24" fillId="5" borderId="0" xfId="0" applyNumberFormat="1" applyFont="1" applyFill="1" applyAlignment="1">
      <alignment horizontal="right" vertical="top" wrapText="1"/>
    </xf>
    <xf numFmtId="0" fontId="4" fillId="5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64" fontId="9" fillId="6" borderId="8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4" fontId="24" fillId="5" borderId="6" xfId="0" applyNumberFormat="1" applyFont="1" applyFill="1" applyBorder="1" applyAlignment="1">
      <alignment horizontal="right" vertical="top" wrapText="1"/>
    </xf>
    <xf numFmtId="4" fontId="24" fillId="5" borderId="11" xfId="0" applyNumberFormat="1" applyFont="1" applyFill="1" applyBorder="1" applyAlignment="1">
      <alignment horizontal="right" vertical="top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62"/>
  <sheetViews>
    <sheetView tabSelected="1" showOutlineSymbols="0" showWhiteSpace="0" view="pageBreakPreview" zoomScaleNormal="100" zoomScaleSheetLayoutView="100" workbookViewId="0">
      <selection activeCell="N6" sqref="N6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14" customWidth="1"/>
    <col min="6" max="6" width="13.875" customWidth="1"/>
    <col min="7" max="8" width="13" bestFit="1" customWidth="1"/>
    <col min="9" max="9" width="13" customWidth="1"/>
    <col min="10" max="10" width="13" bestFit="1" customWidth="1"/>
    <col min="11" max="11" width="12.375" bestFit="1" customWidth="1"/>
    <col min="12" max="12" width="9.125" bestFit="1" customWidth="1"/>
  </cols>
  <sheetData>
    <row r="1" spans="1:10" ht="15" customHeight="1" x14ac:dyDescent="0.2">
      <c r="A1" s="1"/>
      <c r="B1" s="2"/>
      <c r="C1" s="2"/>
      <c r="D1" s="2" t="s">
        <v>0</v>
      </c>
      <c r="E1" s="14" t="s">
        <v>1</v>
      </c>
      <c r="F1" s="14"/>
      <c r="G1" s="2" t="s">
        <v>2</v>
      </c>
      <c r="H1" s="2" t="s">
        <v>2384</v>
      </c>
      <c r="I1" s="14" t="s">
        <v>3</v>
      </c>
      <c r="J1" s="15"/>
    </row>
    <row r="2" spans="1:10" ht="118.5" customHeight="1" thickBot="1" x14ac:dyDescent="0.25">
      <c r="A2" s="3"/>
      <c r="B2" s="12"/>
      <c r="C2" s="12"/>
      <c r="D2" s="12" t="s">
        <v>4</v>
      </c>
      <c r="E2" s="16" t="s">
        <v>2743</v>
      </c>
      <c r="F2" s="17"/>
      <c r="G2" s="12" t="s">
        <v>5</v>
      </c>
      <c r="H2" s="13">
        <v>0.16800000000000001</v>
      </c>
      <c r="I2" s="17" t="s">
        <v>6</v>
      </c>
      <c r="J2" s="18"/>
    </row>
    <row r="3" spans="1:10" ht="23.25" customHeight="1" thickBot="1" x14ac:dyDescent="0.25">
      <c r="A3" s="34" t="s">
        <v>7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30" customHeight="1" x14ac:dyDescent="0.2">
      <c r="A4" s="47" t="s">
        <v>8</v>
      </c>
      <c r="B4" s="48" t="s">
        <v>9</v>
      </c>
      <c r="C4" s="49" t="s">
        <v>10</v>
      </c>
      <c r="D4" s="49" t="s">
        <v>11</v>
      </c>
      <c r="E4" s="27" t="s">
        <v>12</v>
      </c>
      <c r="F4" s="48" t="s">
        <v>13</v>
      </c>
      <c r="G4" s="48" t="s">
        <v>14</v>
      </c>
      <c r="H4" s="48" t="s">
        <v>15</v>
      </c>
      <c r="I4" s="48" t="s">
        <v>16</v>
      </c>
      <c r="J4" s="50" t="s">
        <v>17</v>
      </c>
    </row>
    <row r="5" spans="1:10" x14ac:dyDescent="0.2">
      <c r="A5" s="37" t="s">
        <v>18</v>
      </c>
      <c r="B5" s="38"/>
      <c r="C5" s="38"/>
      <c r="D5" s="28" t="s">
        <v>19</v>
      </c>
      <c r="E5" s="38"/>
      <c r="F5" s="61"/>
      <c r="G5" s="38"/>
      <c r="H5" s="38"/>
      <c r="I5" s="51">
        <f>SUM(I6)</f>
        <v>4023715.2</v>
      </c>
      <c r="J5" s="52">
        <f t="shared" ref="J5:J68" si="0">I5 / 83721946.65</f>
        <v>4.8060459186659389E-2</v>
      </c>
    </row>
    <row r="6" spans="1:10" ht="25.5" x14ac:dyDescent="0.2">
      <c r="A6" s="39" t="s">
        <v>20</v>
      </c>
      <c r="B6" s="40" t="s">
        <v>21</v>
      </c>
      <c r="C6" s="41" t="s">
        <v>22</v>
      </c>
      <c r="D6" s="29" t="s">
        <v>2385</v>
      </c>
      <c r="E6" s="30" t="s">
        <v>2739</v>
      </c>
      <c r="F6" s="62">
        <v>24</v>
      </c>
      <c r="G6" s="53">
        <v>127698.07</v>
      </c>
      <c r="H6" s="53">
        <f>ROUND(G6 * (1 + 31.29 / 100), 2)</f>
        <v>167654.79999999999</v>
      </c>
      <c r="I6" s="53">
        <f>ROUND(F6 * H6, 2)</f>
        <v>4023715.2</v>
      </c>
      <c r="J6" s="54">
        <f t="shared" si="0"/>
        <v>4.8060459186659389E-2</v>
      </c>
    </row>
    <row r="7" spans="1:10" x14ac:dyDescent="0.2">
      <c r="A7" s="37" t="s">
        <v>23</v>
      </c>
      <c r="B7" s="38"/>
      <c r="C7" s="38"/>
      <c r="D7" s="28" t="s">
        <v>24</v>
      </c>
      <c r="E7" s="38" t="s">
        <v>2740</v>
      </c>
      <c r="F7" s="61"/>
      <c r="G7" s="38"/>
      <c r="H7" s="38"/>
      <c r="I7" s="51">
        <f>SUM(I8:I18)</f>
        <v>504372.34</v>
      </c>
      <c r="J7" s="52">
        <f t="shared" si="0"/>
        <v>6.0243742552777823E-3</v>
      </c>
    </row>
    <row r="8" spans="1:10" ht="25.5" x14ac:dyDescent="0.2">
      <c r="A8" s="39" t="s">
        <v>25</v>
      </c>
      <c r="B8" s="40" t="s">
        <v>26</v>
      </c>
      <c r="C8" s="41" t="s">
        <v>27</v>
      </c>
      <c r="D8" s="29" t="s">
        <v>2386</v>
      </c>
      <c r="E8" s="30" t="s">
        <v>2741</v>
      </c>
      <c r="F8" s="62">
        <v>6</v>
      </c>
      <c r="G8" s="53">
        <v>338.22</v>
      </c>
      <c r="H8" s="53">
        <f t="shared" ref="H8:H18" si="1">ROUND(G8 * (1 + 31.29 / 100), 2)</f>
        <v>444.05</v>
      </c>
      <c r="I8" s="53">
        <f t="shared" ref="I8:I18" si="2">ROUND(F8 * H8, 2)</f>
        <v>2664.3</v>
      </c>
      <c r="J8" s="54">
        <f t="shared" si="0"/>
        <v>3.1823196982484398E-5</v>
      </c>
    </row>
    <row r="9" spans="1:10" ht="25.5" x14ac:dyDescent="0.2">
      <c r="A9" s="39" t="s">
        <v>28</v>
      </c>
      <c r="B9" s="40" t="s">
        <v>29</v>
      </c>
      <c r="C9" s="41" t="s">
        <v>30</v>
      </c>
      <c r="D9" s="29" t="s">
        <v>31</v>
      </c>
      <c r="E9" s="30" t="s">
        <v>2741</v>
      </c>
      <c r="F9" s="62">
        <v>10</v>
      </c>
      <c r="G9" s="53">
        <v>1093.92</v>
      </c>
      <c r="H9" s="53">
        <f t="shared" si="1"/>
        <v>1436.21</v>
      </c>
      <c r="I9" s="53">
        <f t="shared" si="2"/>
        <v>14362.1</v>
      </c>
      <c r="J9" s="54">
        <f t="shared" si="0"/>
        <v>1.7154522290362917E-4</v>
      </c>
    </row>
    <row r="10" spans="1:10" ht="25.5" x14ac:dyDescent="0.2">
      <c r="A10" s="39" t="s">
        <v>32</v>
      </c>
      <c r="B10" s="40" t="s">
        <v>33</v>
      </c>
      <c r="C10" s="41" t="s">
        <v>30</v>
      </c>
      <c r="D10" s="29" t="s">
        <v>34</v>
      </c>
      <c r="E10" s="30" t="s">
        <v>2741</v>
      </c>
      <c r="F10" s="62">
        <v>50</v>
      </c>
      <c r="G10" s="53">
        <v>597.77</v>
      </c>
      <c r="H10" s="53">
        <f t="shared" si="1"/>
        <v>784.81</v>
      </c>
      <c r="I10" s="53">
        <f t="shared" si="2"/>
        <v>39240.5</v>
      </c>
      <c r="J10" s="54">
        <f t="shared" si="0"/>
        <v>4.6870028194692003E-4</v>
      </c>
    </row>
    <row r="11" spans="1:10" ht="25.5" x14ac:dyDescent="0.2">
      <c r="A11" s="39" t="s">
        <v>35</v>
      </c>
      <c r="B11" s="40" t="s">
        <v>36</v>
      </c>
      <c r="C11" s="41" t="s">
        <v>30</v>
      </c>
      <c r="D11" s="29" t="s">
        <v>37</v>
      </c>
      <c r="E11" s="30" t="s">
        <v>2741</v>
      </c>
      <c r="F11" s="62">
        <v>30</v>
      </c>
      <c r="G11" s="53">
        <v>909.52</v>
      </c>
      <c r="H11" s="53">
        <f t="shared" si="1"/>
        <v>1194.1099999999999</v>
      </c>
      <c r="I11" s="53">
        <f t="shared" si="2"/>
        <v>35823.300000000003</v>
      </c>
      <c r="J11" s="54">
        <f t="shared" si="0"/>
        <v>4.2788422192044194E-4</v>
      </c>
    </row>
    <row r="12" spans="1:10" ht="25.5" x14ac:dyDescent="0.2">
      <c r="A12" s="39" t="s">
        <v>38</v>
      </c>
      <c r="B12" s="40" t="s">
        <v>39</v>
      </c>
      <c r="C12" s="41" t="s">
        <v>30</v>
      </c>
      <c r="D12" s="29" t="s">
        <v>40</v>
      </c>
      <c r="E12" s="30" t="s">
        <v>2741</v>
      </c>
      <c r="F12" s="62">
        <v>30</v>
      </c>
      <c r="G12" s="53">
        <v>1006.57</v>
      </c>
      <c r="H12" s="53">
        <f t="shared" si="1"/>
        <v>1321.53</v>
      </c>
      <c r="I12" s="53">
        <f t="shared" si="2"/>
        <v>39645.9</v>
      </c>
      <c r="J12" s="54">
        <f t="shared" si="0"/>
        <v>4.7354250093753643E-4</v>
      </c>
    </row>
    <row r="13" spans="1:10" ht="38.25" x14ac:dyDescent="0.2">
      <c r="A13" s="39" t="s">
        <v>41</v>
      </c>
      <c r="B13" s="40" t="s">
        <v>42</v>
      </c>
      <c r="C13" s="41" t="s">
        <v>22</v>
      </c>
      <c r="D13" s="29" t="s">
        <v>2387</v>
      </c>
      <c r="E13" s="30" t="s">
        <v>43</v>
      </c>
      <c r="F13" s="62">
        <v>1</v>
      </c>
      <c r="G13" s="53">
        <v>610.20000000000005</v>
      </c>
      <c r="H13" s="53">
        <f t="shared" si="1"/>
        <v>801.13</v>
      </c>
      <c r="I13" s="53">
        <f t="shared" si="2"/>
        <v>801.13</v>
      </c>
      <c r="J13" s="54">
        <f t="shared" si="0"/>
        <v>9.5689366057042102E-6</v>
      </c>
    </row>
    <row r="14" spans="1:10" ht="38.25" x14ac:dyDescent="0.2">
      <c r="A14" s="39" t="s">
        <v>44</v>
      </c>
      <c r="B14" s="40" t="s">
        <v>45</v>
      </c>
      <c r="C14" s="41" t="s">
        <v>30</v>
      </c>
      <c r="D14" s="29" t="s">
        <v>46</v>
      </c>
      <c r="E14" s="30" t="s">
        <v>43</v>
      </c>
      <c r="F14" s="62">
        <v>1</v>
      </c>
      <c r="G14" s="53">
        <v>1331</v>
      </c>
      <c r="H14" s="53">
        <f t="shared" si="1"/>
        <v>1747.47</v>
      </c>
      <c r="I14" s="53">
        <f t="shared" si="2"/>
        <v>1747.47</v>
      </c>
      <c r="J14" s="54">
        <f t="shared" si="0"/>
        <v>2.0872304932245621E-5</v>
      </c>
    </row>
    <row r="15" spans="1:10" x14ac:dyDescent="0.2">
      <c r="A15" s="39" t="s">
        <v>47</v>
      </c>
      <c r="B15" s="40" t="s">
        <v>48</v>
      </c>
      <c r="C15" s="41" t="s">
        <v>30</v>
      </c>
      <c r="D15" s="29" t="s">
        <v>49</v>
      </c>
      <c r="E15" s="30" t="s">
        <v>2741</v>
      </c>
      <c r="F15" s="62">
        <v>696.54</v>
      </c>
      <c r="G15" s="53">
        <v>94.7</v>
      </c>
      <c r="H15" s="53">
        <f t="shared" si="1"/>
        <v>124.33</v>
      </c>
      <c r="I15" s="53">
        <f t="shared" si="2"/>
        <v>86600.82</v>
      </c>
      <c r="J15" s="54">
        <f t="shared" si="0"/>
        <v>1.0343861253254794E-3</v>
      </c>
    </row>
    <row r="16" spans="1:10" ht="25.5" x14ac:dyDescent="0.2">
      <c r="A16" s="39" t="s">
        <v>50</v>
      </c>
      <c r="B16" s="40" t="s">
        <v>51</v>
      </c>
      <c r="C16" s="41" t="s">
        <v>22</v>
      </c>
      <c r="D16" s="29" t="s">
        <v>2388</v>
      </c>
      <c r="E16" s="30" t="s">
        <v>52</v>
      </c>
      <c r="F16" s="62">
        <v>1</v>
      </c>
      <c r="G16" s="53">
        <v>106718.91</v>
      </c>
      <c r="H16" s="53">
        <f t="shared" si="1"/>
        <v>140111.26</v>
      </c>
      <c r="I16" s="53">
        <f t="shared" si="2"/>
        <v>140111.26</v>
      </c>
      <c r="J16" s="54">
        <f t="shared" si="0"/>
        <v>1.6735308435401747E-3</v>
      </c>
    </row>
    <row r="17" spans="1:10" ht="25.5" x14ac:dyDescent="0.2">
      <c r="A17" s="39" t="s">
        <v>53</v>
      </c>
      <c r="B17" s="40" t="s">
        <v>54</v>
      </c>
      <c r="C17" s="41" t="s">
        <v>22</v>
      </c>
      <c r="D17" s="29" t="s">
        <v>2389</v>
      </c>
      <c r="E17" s="30" t="s">
        <v>52</v>
      </c>
      <c r="F17" s="62">
        <v>1</v>
      </c>
      <c r="G17" s="53">
        <v>106718.91</v>
      </c>
      <c r="H17" s="53">
        <f t="shared" si="1"/>
        <v>140111.26</v>
      </c>
      <c r="I17" s="53">
        <f t="shared" si="2"/>
        <v>140111.26</v>
      </c>
      <c r="J17" s="54">
        <f t="shared" si="0"/>
        <v>1.6735308435401747E-3</v>
      </c>
    </row>
    <row r="18" spans="1:10" ht="25.5" x14ac:dyDescent="0.2">
      <c r="A18" s="39" t="s">
        <v>55</v>
      </c>
      <c r="B18" s="40" t="s">
        <v>56</v>
      </c>
      <c r="C18" s="41" t="s">
        <v>22</v>
      </c>
      <c r="D18" s="29" t="s">
        <v>57</v>
      </c>
      <c r="E18" s="30" t="s">
        <v>2741</v>
      </c>
      <c r="F18" s="62">
        <v>7254</v>
      </c>
      <c r="G18" s="53">
        <v>0.34</v>
      </c>
      <c r="H18" s="53">
        <f t="shared" si="1"/>
        <v>0.45</v>
      </c>
      <c r="I18" s="53">
        <f t="shared" si="2"/>
        <v>3264.3</v>
      </c>
      <c r="J18" s="54">
        <f t="shared" si="0"/>
        <v>3.8989776642992094E-5</v>
      </c>
    </row>
    <row r="19" spans="1:10" x14ac:dyDescent="0.2">
      <c r="A19" s="37" t="s">
        <v>58</v>
      </c>
      <c r="B19" s="38"/>
      <c r="C19" s="38"/>
      <c r="D19" s="28" t="s">
        <v>59</v>
      </c>
      <c r="E19" s="38" t="s">
        <v>2740</v>
      </c>
      <c r="F19" s="61"/>
      <c r="G19" s="38"/>
      <c r="H19" s="38"/>
      <c r="I19" s="51">
        <f>SUM(I20:I22)</f>
        <v>114394.97000000002</v>
      </c>
      <c r="J19" s="52">
        <f t="shared" si="0"/>
        <v>1.3663677754439793E-3</v>
      </c>
    </row>
    <row r="20" spans="1:10" ht="25.5" x14ac:dyDescent="0.2">
      <c r="A20" s="39" t="s">
        <v>60</v>
      </c>
      <c r="B20" s="40" t="s">
        <v>61</v>
      </c>
      <c r="C20" s="41" t="s">
        <v>30</v>
      </c>
      <c r="D20" s="29" t="s">
        <v>62</v>
      </c>
      <c r="E20" s="30" t="s">
        <v>2742</v>
      </c>
      <c r="F20" s="62">
        <v>649</v>
      </c>
      <c r="G20" s="53">
        <v>90.37</v>
      </c>
      <c r="H20" s="53">
        <f>ROUND(G20 * (1 + 31.29 / 100), 2)</f>
        <v>118.65</v>
      </c>
      <c r="I20" s="53">
        <f>ROUND(F20 * H20, 2)</f>
        <v>77003.850000000006</v>
      </c>
      <c r="J20" s="54">
        <f t="shared" si="0"/>
        <v>9.1975704198464189E-4</v>
      </c>
    </row>
    <row r="21" spans="1:10" ht="25.5" x14ac:dyDescent="0.2">
      <c r="A21" s="39" t="s">
        <v>63</v>
      </c>
      <c r="B21" s="40" t="s">
        <v>64</v>
      </c>
      <c r="C21" s="41" t="s">
        <v>30</v>
      </c>
      <c r="D21" s="29" t="s">
        <v>65</v>
      </c>
      <c r="E21" s="30" t="s">
        <v>2742</v>
      </c>
      <c r="F21" s="62">
        <v>249.82</v>
      </c>
      <c r="G21" s="53">
        <v>83.42</v>
      </c>
      <c r="H21" s="53">
        <f>ROUND(G21 * (1 + 31.29 / 100), 2)</f>
        <v>109.52</v>
      </c>
      <c r="I21" s="53">
        <f>ROUND(F21 * H21, 2)</f>
        <v>27360.29</v>
      </c>
      <c r="J21" s="54">
        <f t="shared" si="0"/>
        <v>3.2679949636598657E-4</v>
      </c>
    </row>
    <row r="22" spans="1:10" ht="51" x14ac:dyDescent="0.2">
      <c r="A22" s="39" t="s">
        <v>66</v>
      </c>
      <c r="B22" s="40" t="s">
        <v>67</v>
      </c>
      <c r="C22" s="41" t="s">
        <v>30</v>
      </c>
      <c r="D22" s="29" t="s">
        <v>68</v>
      </c>
      <c r="E22" s="30" t="s">
        <v>2742</v>
      </c>
      <c r="F22" s="62">
        <v>898.82</v>
      </c>
      <c r="G22" s="53">
        <v>8.5</v>
      </c>
      <c r="H22" s="53">
        <f>ROUND(G22 * (1 + 31.29 / 100), 2)</f>
        <v>11.16</v>
      </c>
      <c r="I22" s="53">
        <f>ROUND(F22 * H22, 2)</f>
        <v>10030.83</v>
      </c>
      <c r="J22" s="54">
        <f t="shared" si="0"/>
        <v>1.1981123709335059E-4</v>
      </c>
    </row>
    <row r="23" spans="1:10" x14ac:dyDescent="0.2">
      <c r="A23" s="37" t="s">
        <v>69</v>
      </c>
      <c r="B23" s="38"/>
      <c r="C23" s="38"/>
      <c r="D23" s="28" t="s">
        <v>70</v>
      </c>
      <c r="E23" s="38" t="s">
        <v>2740</v>
      </c>
      <c r="F23" s="61"/>
      <c r="G23" s="38"/>
      <c r="H23" s="38"/>
      <c r="I23" s="51">
        <f>SUM(I24:I26)</f>
        <v>473157.93</v>
      </c>
      <c r="J23" s="52">
        <f t="shared" si="0"/>
        <v>5.6515399955765358E-3</v>
      </c>
    </row>
    <row r="24" spans="1:10" ht="25.5" x14ac:dyDescent="0.2">
      <c r="A24" s="39" t="s">
        <v>71</v>
      </c>
      <c r="B24" s="40" t="s">
        <v>72</v>
      </c>
      <c r="C24" s="41" t="s">
        <v>27</v>
      </c>
      <c r="D24" s="29" t="s">
        <v>2390</v>
      </c>
      <c r="E24" s="30" t="s">
        <v>2742</v>
      </c>
      <c r="F24" s="62">
        <v>8061.13</v>
      </c>
      <c r="G24" s="53">
        <v>3.36</v>
      </c>
      <c r="H24" s="53">
        <f>ROUND(G24 * (1 + 31.29 / 100), 2)</f>
        <v>4.41</v>
      </c>
      <c r="I24" s="53">
        <f>ROUND(F24 * H24, 2)</f>
        <v>35549.58</v>
      </c>
      <c r="J24" s="54">
        <f t="shared" si="0"/>
        <v>4.2461482827931831E-4</v>
      </c>
    </row>
    <row r="25" spans="1:10" ht="25.5" x14ac:dyDescent="0.2">
      <c r="A25" s="39" t="s">
        <v>73</v>
      </c>
      <c r="B25" s="40" t="s">
        <v>74</v>
      </c>
      <c r="C25" s="41" t="s">
        <v>30</v>
      </c>
      <c r="D25" s="29" t="s">
        <v>75</v>
      </c>
      <c r="E25" s="30" t="s">
        <v>76</v>
      </c>
      <c r="F25" s="62">
        <v>161222.6</v>
      </c>
      <c r="G25" s="53">
        <v>2.0499999999999998</v>
      </c>
      <c r="H25" s="53">
        <f>ROUND(G25 * (1 + 31.29 / 100), 2)</f>
        <v>2.69</v>
      </c>
      <c r="I25" s="53">
        <f>ROUND(F25 * H25, 2)</f>
        <v>433688.79</v>
      </c>
      <c r="J25" s="54">
        <f t="shared" si="0"/>
        <v>5.1801087690069849E-3</v>
      </c>
    </row>
    <row r="26" spans="1:10" ht="25.5" x14ac:dyDescent="0.2">
      <c r="A26" s="39" t="s">
        <v>77</v>
      </c>
      <c r="B26" s="40" t="s">
        <v>78</v>
      </c>
      <c r="C26" s="41" t="s">
        <v>30</v>
      </c>
      <c r="D26" s="29" t="s">
        <v>79</v>
      </c>
      <c r="E26" s="30" t="s">
        <v>2741</v>
      </c>
      <c r="F26" s="62">
        <v>2578.66</v>
      </c>
      <c r="G26" s="53">
        <v>1.1599999999999999</v>
      </c>
      <c r="H26" s="53">
        <f>ROUND(G26 * (1 + 31.29 / 100), 2)</f>
        <v>1.52</v>
      </c>
      <c r="I26" s="53">
        <f>ROUND(F26 * H26, 2)</f>
        <v>3919.56</v>
      </c>
      <c r="J26" s="54">
        <f t="shared" si="0"/>
        <v>4.6816398290232535E-5</v>
      </c>
    </row>
    <row r="27" spans="1:10" x14ac:dyDescent="0.2">
      <c r="A27" s="37" t="s">
        <v>80</v>
      </c>
      <c r="B27" s="38"/>
      <c r="C27" s="38"/>
      <c r="D27" s="28" t="s">
        <v>81</v>
      </c>
      <c r="E27" s="38" t="s">
        <v>2740</v>
      </c>
      <c r="F27" s="61"/>
      <c r="G27" s="38"/>
      <c r="H27" s="38"/>
      <c r="I27" s="51">
        <f>SUM(I28:I35)</f>
        <v>8235651.0800000001</v>
      </c>
      <c r="J27" s="52">
        <f t="shared" si="0"/>
        <v>9.8369082534943655E-2</v>
      </c>
    </row>
    <row r="28" spans="1:10" ht="38.25" x14ac:dyDescent="0.2">
      <c r="A28" s="39" t="s">
        <v>82</v>
      </c>
      <c r="B28" s="40" t="s">
        <v>83</v>
      </c>
      <c r="C28" s="41" t="s">
        <v>30</v>
      </c>
      <c r="D28" s="29" t="s">
        <v>84</v>
      </c>
      <c r="E28" s="30" t="s">
        <v>2742</v>
      </c>
      <c r="F28" s="62">
        <v>2045.46</v>
      </c>
      <c r="G28" s="53">
        <v>86.52</v>
      </c>
      <c r="H28" s="53">
        <f t="shared" ref="H28:H35" si="3">ROUND(G28 * (1 + 31.29 / 100), 2)</f>
        <v>113.59</v>
      </c>
      <c r="I28" s="53">
        <f t="shared" ref="I28:I35" si="4">ROUND(F28 * H28, 2)</f>
        <v>232343.8</v>
      </c>
      <c r="J28" s="54">
        <f t="shared" si="0"/>
        <v>2.7751839188751111E-3</v>
      </c>
    </row>
    <row r="29" spans="1:10" ht="25.5" x14ac:dyDescent="0.2">
      <c r="A29" s="39" t="s">
        <v>85</v>
      </c>
      <c r="B29" s="40" t="s">
        <v>86</v>
      </c>
      <c r="C29" s="41" t="s">
        <v>30</v>
      </c>
      <c r="D29" s="29" t="s">
        <v>87</v>
      </c>
      <c r="E29" s="30" t="s">
        <v>88</v>
      </c>
      <c r="F29" s="62">
        <v>80300</v>
      </c>
      <c r="G29" s="53">
        <v>14.81</v>
      </c>
      <c r="H29" s="53">
        <f t="shared" si="3"/>
        <v>19.440000000000001</v>
      </c>
      <c r="I29" s="53">
        <f t="shared" si="4"/>
        <v>1561032</v>
      </c>
      <c r="J29" s="54">
        <f t="shared" si="0"/>
        <v>1.8645433634336069E-2</v>
      </c>
    </row>
    <row r="30" spans="1:10" ht="25.5" x14ac:dyDescent="0.2">
      <c r="A30" s="39" t="s">
        <v>89</v>
      </c>
      <c r="B30" s="40" t="s">
        <v>90</v>
      </c>
      <c r="C30" s="41" t="s">
        <v>30</v>
      </c>
      <c r="D30" s="29" t="s">
        <v>91</v>
      </c>
      <c r="E30" s="30" t="s">
        <v>2741</v>
      </c>
      <c r="F30" s="62">
        <v>2250</v>
      </c>
      <c r="G30" s="53">
        <v>126.3</v>
      </c>
      <c r="H30" s="53">
        <f t="shared" si="3"/>
        <v>165.82</v>
      </c>
      <c r="I30" s="53">
        <f t="shared" si="4"/>
        <v>373095</v>
      </c>
      <c r="J30" s="54">
        <f t="shared" si="0"/>
        <v>4.4563583973951945E-3</v>
      </c>
    </row>
    <row r="31" spans="1:10" x14ac:dyDescent="0.2">
      <c r="A31" s="39" t="s">
        <v>92</v>
      </c>
      <c r="B31" s="40" t="s">
        <v>93</v>
      </c>
      <c r="C31" s="41" t="s">
        <v>94</v>
      </c>
      <c r="D31" s="29" t="s">
        <v>2391</v>
      </c>
      <c r="E31" s="30" t="s">
        <v>2742</v>
      </c>
      <c r="F31" s="62">
        <v>1187.5</v>
      </c>
      <c r="G31" s="53">
        <v>563.66</v>
      </c>
      <c r="H31" s="53">
        <f t="shared" si="3"/>
        <v>740.03</v>
      </c>
      <c r="I31" s="53">
        <f t="shared" si="4"/>
        <v>878785.63</v>
      </c>
      <c r="J31" s="54">
        <f t="shared" si="0"/>
        <v>1.0496478703174061E-2</v>
      </c>
    </row>
    <row r="32" spans="1:10" ht="25.5" x14ac:dyDescent="0.2">
      <c r="A32" s="39" t="s">
        <v>95</v>
      </c>
      <c r="B32" s="40" t="s">
        <v>96</v>
      </c>
      <c r="C32" s="41" t="s">
        <v>30</v>
      </c>
      <c r="D32" s="29" t="s">
        <v>97</v>
      </c>
      <c r="E32" s="30" t="s">
        <v>2742</v>
      </c>
      <c r="F32" s="62">
        <v>1155.46</v>
      </c>
      <c r="G32" s="53">
        <v>22.84</v>
      </c>
      <c r="H32" s="53">
        <f t="shared" si="3"/>
        <v>29.99</v>
      </c>
      <c r="I32" s="53">
        <f t="shared" si="4"/>
        <v>34652.25</v>
      </c>
      <c r="J32" s="54">
        <f t="shared" si="0"/>
        <v>4.1389685006804603E-4</v>
      </c>
    </row>
    <row r="33" spans="1:10" x14ac:dyDescent="0.2">
      <c r="A33" s="39" t="s">
        <v>98</v>
      </c>
      <c r="B33" s="40" t="s">
        <v>99</v>
      </c>
      <c r="C33" s="41" t="s">
        <v>94</v>
      </c>
      <c r="D33" s="29" t="s">
        <v>100</v>
      </c>
      <c r="E33" s="30" t="s">
        <v>43</v>
      </c>
      <c r="F33" s="62">
        <v>10</v>
      </c>
      <c r="G33" s="53">
        <v>28190.560000000001</v>
      </c>
      <c r="H33" s="53">
        <f t="shared" si="3"/>
        <v>37011.39</v>
      </c>
      <c r="I33" s="53">
        <f t="shared" si="4"/>
        <v>370113.9</v>
      </c>
      <c r="J33" s="54">
        <f t="shared" si="0"/>
        <v>4.4207512463519619E-3</v>
      </c>
    </row>
    <row r="34" spans="1:10" ht="25.5" x14ac:dyDescent="0.2">
      <c r="A34" s="39" t="s">
        <v>101</v>
      </c>
      <c r="B34" s="40" t="s">
        <v>102</v>
      </c>
      <c r="C34" s="41" t="s">
        <v>27</v>
      </c>
      <c r="D34" s="29" t="s">
        <v>2392</v>
      </c>
      <c r="E34" s="30" t="s">
        <v>150</v>
      </c>
      <c r="F34" s="62">
        <v>15000</v>
      </c>
      <c r="G34" s="53">
        <v>238.46</v>
      </c>
      <c r="H34" s="53">
        <f t="shared" si="3"/>
        <v>313.07</v>
      </c>
      <c r="I34" s="53">
        <f t="shared" si="4"/>
        <v>4696050</v>
      </c>
      <c r="J34" s="54">
        <f t="shared" si="0"/>
        <v>5.6091027357878562E-2</v>
      </c>
    </row>
    <row r="35" spans="1:10" ht="25.5" x14ac:dyDescent="0.2">
      <c r="A35" s="39" t="s">
        <v>103</v>
      </c>
      <c r="B35" s="40" t="s">
        <v>104</v>
      </c>
      <c r="C35" s="41" t="s">
        <v>30</v>
      </c>
      <c r="D35" s="29" t="s">
        <v>105</v>
      </c>
      <c r="E35" s="30" t="s">
        <v>2741</v>
      </c>
      <c r="F35" s="62">
        <v>1650</v>
      </c>
      <c r="G35" s="53">
        <v>41.35</v>
      </c>
      <c r="H35" s="53">
        <f t="shared" si="3"/>
        <v>54.29</v>
      </c>
      <c r="I35" s="53">
        <f t="shared" si="4"/>
        <v>89578.5</v>
      </c>
      <c r="J35" s="54">
        <f t="shared" si="0"/>
        <v>1.0699524268646468E-3</v>
      </c>
    </row>
    <row r="36" spans="1:10" x14ac:dyDescent="0.2">
      <c r="A36" s="37" t="s">
        <v>106</v>
      </c>
      <c r="B36" s="38"/>
      <c r="C36" s="38"/>
      <c r="D36" s="28" t="s">
        <v>107</v>
      </c>
      <c r="E36" s="38" t="s">
        <v>2740</v>
      </c>
      <c r="F36" s="61"/>
      <c r="G36" s="38"/>
      <c r="H36" s="38"/>
      <c r="I36" s="51">
        <f>SUM(I37:I43)</f>
        <v>14747445.35</v>
      </c>
      <c r="J36" s="52">
        <f t="shared" si="0"/>
        <v>0.17614790314959786</v>
      </c>
    </row>
    <row r="37" spans="1:10" ht="38.25" x14ac:dyDescent="0.2">
      <c r="A37" s="39" t="s">
        <v>108</v>
      </c>
      <c r="B37" s="40" t="s">
        <v>109</v>
      </c>
      <c r="C37" s="41" t="s">
        <v>30</v>
      </c>
      <c r="D37" s="29" t="s">
        <v>110</v>
      </c>
      <c r="E37" s="30" t="s">
        <v>88</v>
      </c>
      <c r="F37" s="62">
        <v>143100</v>
      </c>
      <c r="G37" s="53">
        <v>13.07</v>
      </c>
      <c r="H37" s="53">
        <f t="shared" ref="H37:H43" si="5">ROUND(G37 * (1 + 31.29 / 100), 2)</f>
        <v>17.16</v>
      </c>
      <c r="I37" s="53">
        <f t="shared" ref="I37:I43" si="6">ROUND(F37 * H37, 2)</f>
        <v>2455596</v>
      </c>
      <c r="J37" s="54">
        <f t="shared" si="0"/>
        <v>2.9330373913373405E-2</v>
      </c>
    </row>
    <row r="38" spans="1:10" ht="25.5" x14ac:dyDescent="0.2">
      <c r="A38" s="39" t="s">
        <v>111</v>
      </c>
      <c r="B38" s="40" t="s">
        <v>112</v>
      </c>
      <c r="C38" s="41" t="s">
        <v>30</v>
      </c>
      <c r="D38" s="29" t="s">
        <v>113</v>
      </c>
      <c r="E38" s="30" t="s">
        <v>88</v>
      </c>
      <c r="F38" s="62">
        <v>250000</v>
      </c>
      <c r="G38" s="53">
        <v>13.22</v>
      </c>
      <c r="H38" s="53">
        <f t="shared" si="5"/>
        <v>17.36</v>
      </c>
      <c r="I38" s="53">
        <f t="shared" si="6"/>
        <v>4340000</v>
      </c>
      <c r="J38" s="54">
        <f t="shared" si="0"/>
        <v>5.183825954433896E-2</v>
      </c>
    </row>
    <row r="39" spans="1:10" ht="38.25" x14ac:dyDescent="0.2">
      <c r="A39" s="39" t="s">
        <v>114</v>
      </c>
      <c r="B39" s="40" t="s">
        <v>115</v>
      </c>
      <c r="C39" s="41" t="s">
        <v>30</v>
      </c>
      <c r="D39" s="29" t="s">
        <v>116</v>
      </c>
      <c r="E39" s="30" t="s">
        <v>2741</v>
      </c>
      <c r="F39" s="62">
        <v>13050</v>
      </c>
      <c r="G39" s="53">
        <v>245.85</v>
      </c>
      <c r="H39" s="53">
        <f t="shared" si="5"/>
        <v>322.77999999999997</v>
      </c>
      <c r="I39" s="53">
        <f t="shared" si="6"/>
        <v>4212279</v>
      </c>
      <c r="J39" s="54">
        <f t="shared" si="0"/>
        <v>5.031272167630612E-2</v>
      </c>
    </row>
    <row r="40" spans="1:10" x14ac:dyDescent="0.2">
      <c r="A40" s="39" t="s">
        <v>117</v>
      </c>
      <c r="B40" s="40" t="s">
        <v>93</v>
      </c>
      <c r="C40" s="41" t="s">
        <v>94</v>
      </c>
      <c r="D40" s="29" t="s">
        <v>2391</v>
      </c>
      <c r="E40" s="30" t="s">
        <v>2742</v>
      </c>
      <c r="F40" s="62">
        <v>4020</v>
      </c>
      <c r="G40" s="53">
        <v>563.66</v>
      </c>
      <c r="H40" s="53">
        <f t="shared" si="5"/>
        <v>740.03</v>
      </c>
      <c r="I40" s="53">
        <f t="shared" si="6"/>
        <v>2974920.6</v>
      </c>
      <c r="J40" s="54">
        <f t="shared" si="0"/>
        <v>3.553334243930889E-2</v>
      </c>
    </row>
    <row r="41" spans="1:10" x14ac:dyDescent="0.2">
      <c r="A41" s="39" t="s">
        <v>118</v>
      </c>
      <c r="B41" s="40" t="s">
        <v>119</v>
      </c>
      <c r="C41" s="41" t="s">
        <v>94</v>
      </c>
      <c r="D41" s="29" t="s">
        <v>2393</v>
      </c>
      <c r="E41" s="30" t="s">
        <v>88</v>
      </c>
      <c r="F41" s="62">
        <v>24000</v>
      </c>
      <c r="G41" s="53">
        <v>18.41</v>
      </c>
      <c r="H41" s="53">
        <f t="shared" si="5"/>
        <v>24.17</v>
      </c>
      <c r="I41" s="53">
        <f t="shared" si="6"/>
        <v>580080</v>
      </c>
      <c r="J41" s="54">
        <f t="shared" si="0"/>
        <v>6.9286492157788352E-3</v>
      </c>
    </row>
    <row r="42" spans="1:10" ht="38.25" x14ac:dyDescent="0.2">
      <c r="A42" s="39" t="s">
        <v>120</v>
      </c>
      <c r="B42" s="40" t="s">
        <v>121</v>
      </c>
      <c r="C42" s="41" t="s">
        <v>27</v>
      </c>
      <c r="D42" s="29" t="s">
        <v>2394</v>
      </c>
      <c r="E42" s="30" t="s">
        <v>2741</v>
      </c>
      <c r="F42" s="62">
        <v>4210.5600000000004</v>
      </c>
      <c r="G42" s="53">
        <v>30.7</v>
      </c>
      <c r="H42" s="53">
        <f t="shared" si="5"/>
        <v>40.31</v>
      </c>
      <c r="I42" s="53">
        <f t="shared" si="6"/>
        <v>169727.67</v>
      </c>
      <c r="J42" s="54">
        <f t="shared" si="0"/>
        <v>2.0272781127456023E-3</v>
      </c>
    </row>
    <row r="43" spans="1:10" ht="38.25" x14ac:dyDescent="0.2">
      <c r="A43" s="39" t="s">
        <v>122</v>
      </c>
      <c r="B43" s="40" t="s">
        <v>123</v>
      </c>
      <c r="C43" s="41" t="s">
        <v>30</v>
      </c>
      <c r="D43" s="29" t="s">
        <v>124</v>
      </c>
      <c r="E43" s="30" t="s">
        <v>125</v>
      </c>
      <c r="F43" s="62">
        <v>1584</v>
      </c>
      <c r="G43" s="53">
        <v>7.14</v>
      </c>
      <c r="H43" s="53">
        <f t="shared" si="5"/>
        <v>9.3699999999999992</v>
      </c>
      <c r="I43" s="53">
        <f t="shared" si="6"/>
        <v>14842.08</v>
      </c>
      <c r="J43" s="54">
        <f t="shared" si="0"/>
        <v>1.7727824774604664E-4</v>
      </c>
    </row>
    <row r="44" spans="1:10" x14ac:dyDescent="0.2">
      <c r="A44" s="37" t="s">
        <v>126</v>
      </c>
      <c r="B44" s="38"/>
      <c r="C44" s="38"/>
      <c r="D44" s="28" t="s">
        <v>127</v>
      </c>
      <c r="E44" s="38" t="s">
        <v>2740</v>
      </c>
      <c r="F44" s="61"/>
      <c r="G44" s="38"/>
      <c r="H44" s="38"/>
      <c r="I44" s="51">
        <f>SUM(I45:I47)</f>
        <v>1712193.2399999998</v>
      </c>
      <c r="J44" s="52">
        <f t="shared" si="0"/>
        <v>2.0450948747737934E-2</v>
      </c>
    </row>
    <row r="45" spans="1:10" ht="38.25" x14ac:dyDescent="0.2">
      <c r="A45" s="39" t="s">
        <v>128</v>
      </c>
      <c r="B45" s="40" t="s">
        <v>129</v>
      </c>
      <c r="C45" s="41" t="s">
        <v>30</v>
      </c>
      <c r="D45" s="29" t="s">
        <v>130</v>
      </c>
      <c r="E45" s="30" t="s">
        <v>2741</v>
      </c>
      <c r="F45" s="62">
        <v>12812.05</v>
      </c>
      <c r="G45" s="53">
        <v>98.57</v>
      </c>
      <c r="H45" s="53">
        <f>ROUND(G45 * (1 + 31.29 / 100), 2)</f>
        <v>129.41</v>
      </c>
      <c r="I45" s="53">
        <f>ROUND(F45 * H45, 2)</f>
        <v>1658007.39</v>
      </c>
      <c r="J45" s="54">
        <f t="shared" si="0"/>
        <v>1.98037367302424E-2</v>
      </c>
    </row>
    <row r="46" spans="1:10" ht="25.5" x14ac:dyDescent="0.2">
      <c r="A46" s="39" t="s">
        <v>131</v>
      </c>
      <c r="B46" s="40" t="s">
        <v>132</v>
      </c>
      <c r="C46" s="41" t="s">
        <v>27</v>
      </c>
      <c r="D46" s="29" t="s">
        <v>2395</v>
      </c>
      <c r="E46" s="30" t="s">
        <v>150</v>
      </c>
      <c r="F46" s="62">
        <v>934.52</v>
      </c>
      <c r="G46" s="53">
        <v>41.24</v>
      </c>
      <c r="H46" s="53">
        <f>ROUND(G46 * (1 + 31.29 / 100), 2)</f>
        <v>54.14</v>
      </c>
      <c r="I46" s="53">
        <f>ROUND(F46 * H46, 2)</f>
        <v>50594.91</v>
      </c>
      <c r="J46" s="54">
        <f t="shared" si="0"/>
        <v>6.04320754885362E-4</v>
      </c>
    </row>
    <row r="47" spans="1:10" ht="38.25" x14ac:dyDescent="0.2">
      <c r="A47" s="39" t="s">
        <v>133</v>
      </c>
      <c r="B47" s="40" t="s">
        <v>134</v>
      </c>
      <c r="C47" s="41" t="s">
        <v>30</v>
      </c>
      <c r="D47" s="29" t="s">
        <v>135</v>
      </c>
      <c r="E47" s="30" t="s">
        <v>2741</v>
      </c>
      <c r="F47" s="62">
        <v>14.83</v>
      </c>
      <c r="G47" s="53">
        <v>184.43</v>
      </c>
      <c r="H47" s="53">
        <f>ROUND(G47 * (1 + 31.29 / 100), 2)</f>
        <v>242.14</v>
      </c>
      <c r="I47" s="53">
        <f>ROUND(F47 * H47, 2)</f>
        <v>3590.94</v>
      </c>
      <c r="J47" s="54">
        <f t="shared" si="0"/>
        <v>4.2891262610172479E-5</v>
      </c>
    </row>
    <row r="48" spans="1:10" x14ac:dyDescent="0.2">
      <c r="A48" s="37" t="s">
        <v>136</v>
      </c>
      <c r="B48" s="38"/>
      <c r="C48" s="38"/>
      <c r="D48" s="28" t="s">
        <v>137</v>
      </c>
      <c r="E48" s="38" t="s">
        <v>2740</v>
      </c>
      <c r="F48" s="61"/>
      <c r="G48" s="38"/>
      <c r="H48" s="38"/>
      <c r="I48" s="51">
        <f>SUM(I49:I54)</f>
        <v>7168354.1100000003</v>
      </c>
      <c r="J48" s="52">
        <f t="shared" si="0"/>
        <v>8.562096794007118E-2</v>
      </c>
    </row>
    <row r="49" spans="1:10" ht="38.25" x14ac:dyDescent="0.2">
      <c r="A49" s="39" t="s">
        <v>138</v>
      </c>
      <c r="B49" s="40" t="s">
        <v>139</v>
      </c>
      <c r="C49" s="41" t="s">
        <v>30</v>
      </c>
      <c r="D49" s="29" t="s">
        <v>140</v>
      </c>
      <c r="E49" s="30" t="s">
        <v>2741</v>
      </c>
      <c r="F49" s="62">
        <v>2664.35</v>
      </c>
      <c r="G49" s="53">
        <v>152.36000000000001</v>
      </c>
      <c r="H49" s="53">
        <f t="shared" ref="H49:H54" si="7">ROUND(G49 * (1 + 31.29 / 100), 2)</f>
        <v>200.03</v>
      </c>
      <c r="I49" s="53">
        <f t="shared" ref="I49:I54" si="8">ROUND(F49 * H49, 2)</f>
        <v>532949.93000000005</v>
      </c>
      <c r="J49" s="54">
        <f t="shared" si="0"/>
        <v>6.365713547344996E-3</v>
      </c>
    </row>
    <row r="50" spans="1:10" ht="25.5" x14ac:dyDescent="0.2">
      <c r="A50" s="39" t="s">
        <v>141</v>
      </c>
      <c r="B50" s="40" t="s">
        <v>142</v>
      </c>
      <c r="C50" s="41" t="s">
        <v>30</v>
      </c>
      <c r="D50" s="29" t="s">
        <v>143</v>
      </c>
      <c r="E50" s="30" t="s">
        <v>2741</v>
      </c>
      <c r="F50" s="62">
        <v>2664.35</v>
      </c>
      <c r="G50" s="53">
        <v>46.68</v>
      </c>
      <c r="H50" s="53">
        <f t="shared" si="7"/>
        <v>61.29</v>
      </c>
      <c r="I50" s="53">
        <f t="shared" si="8"/>
        <v>163298.01</v>
      </c>
      <c r="J50" s="54">
        <f t="shared" si="0"/>
        <v>1.9504803284456358E-3</v>
      </c>
    </row>
    <row r="51" spans="1:10" ht="25.5" x14ac:dyDescent="0.2">
      <c r="A51" s="39" t="s">
        <v>144</v>
      </c>
      <c r="B51" s="40" t="s">
        <v>145</v>
      </c>
      <c r="C51" s="41" t="s">
        <v>30</v>
      </c>
      <c r="D51" s="29" t="s">
        <v>146</v>
      </c>
      <c r="E51" s="30" t="s">
        <v>2741</v>
      </c>
      <c r="F51" s="62">
        <v>3148.03</v>
      </c>
      <c r="G51" s="53">
        <v>217.67</v>
      </c>
      <c r="H51" s="53">
        <f t="shared" si="7"/>
        <v>285.77999999999997</v>
      </c>
      <c r="I51" s="53">
        <f t="shared" si="8"/>
        <v>899644.01</v>
      </c>
      <c r="J51" s="54">
        <f t="shared" si="0"/>
        <v>1.0745617439605962E-2</v>
      </c>
    </row>
    <row r="52" spans="1:10" ht="38.25" x14ac:dyDescent="0.2">
      <c r="A52" s="39" t="s">
        <v>147</v>
      </c>
      <c r="B52" s="40" t="s">
        <v>148</v>
      </c>
      <c r="C52" s="41" t="s">
        <v>30</v>
      </c>
      <c r="D52" s="29" t="s">
        <v>149</v>
      </c>
      <c r="E52" s="30" t="s">
        <v>150</v>
      </c>
      <c r="F52" s="62">
        <v>279.61</v>
      </c>
      <c r="G52" s="53">
        <v>108.66</v>
      </c>
      <c r="H52" s="53">
        <f t="shared" si="7"/>
        <v>142.66</v>
      </c>
      <c r="I52" s="53">
        <f t="shared" si="8"/>
        <v>39889.160000000003</v>
      </c>
      <c r="J52" s="54">
        <f t="shared" si="0"/>
        <v>4.7644807121789495E-4</v>
      </c>
    </row>
    <row r="53" spans="1:10" ht="51" x14ac:dyDescent="0.2">
      <c r="A53" s="39" t="s">
        <v>151</v>
      </c>
      <c r="B53" s="40" t="s">
        <v>152</v>
      </c>
      <c r="C53" s="41" t="s">
        <v>30</v>
      </c>
      <c r="D53" s="29" t="s">
        <v>153</v>
      </c>
      <c r="E53" s="30" t="s">
        <v>88</v>
      </c>
      <c r="F53" s="62">
        <v>300000</v>
      </c>
      <c r="G53" s="53">
        <v>13.25</v>
      </c>
      <c r="H53" s="53">
        <f t="shared" si="7"/>
        <v>17.399999999999999</v>
      </c>
      <c r="I53" s="53">
        <f t="shared" si="8"/>
        <v>5220000</v>
      </c>
      <c r="J53" s="54">
        <f t="shared" si="0"/>
        <v>6.2349243046416904E-2</v>
      </c>
    </row>
    <row r="54" spans="1:10" ht="38.25" x14ac:dyDescent="0.2">
      <c r="A54" s="39" t="s">
        <v>154</v>
      </c>
      <c r="B54" s="40" t="s">
        <v>155</v>
      </c>
      <c r="C54" s="41" t="s">
        <v>30</v>
      </c>
      <c r="D54" s="29" t="s">
        <v>156</v>
      </c>
      <c r="E54" s="30" t="s">
        <v>43</v>
      </c>
      <c r="F54" s="62">
        <v>124</v>
      </c>
      <c r="G54" s="53">
        <v>1919.99</v>
      </c>
      <c r="H54" s="53">
        <f t="shared" si="7"/>
        <v>2520.75</v>
      </c>
      <c r="I54" s="53">
        <f t="shared" si="8"/>
        <v>312573</v>
      </c>
      <c r="J54" s="54">
        <f t="shared" si="0"/>
        <v>3.7334655070397839E-3</v>
      </c>
    </row>
    <row r="55" spans="1:10" x14ac:dyDescent="0.2">
      <c r="A55" s="37" t="s">
        <v>157</v>
      </c>
      <c r="B55" s="38"/>
      <c r="C55" s="38"/>
      <c r="D55" s="28" t="s">
        <v>158</v>
      </c>
      <c r="E55" s="38" t="s">
        <v>2740</v>
      </c>
      <c r="F55" s="61"/>
      <c r="G55" s="38"/>
      <c r="H55" s="38"/>
      <c r="I55" s="51">
        <f>SUM(I56:I880)</f>
        <v>6041065.1899999911</v>
      </c>
      <c r="J55" s="52">
        <f t="shared" si="0"/>
        <v>7.2156291530758268E-2</v>
      </c>
    </row>
    <row r="56" spans="1:10" x14ac:dyDescent="0.2">
      <c r="A56" s="42" t="s">
        <v>159</v>
      </c>
      <c r="B56" s="43"/>
      <c r="C56" s="43"/>
      <c r="D56" s="31" t="s">
        <v>2396</v>
      </c>
      <c r="E56" s="43" t="s">
        <v>2740</v>
      </c>
      <c r="F56" s="63"/>
      <c r="G56" s="43"/>
      <c r="H56" s="43"/>
      <c r="I56" s="55"/>
      <c r="J56" s="56"/>
    </row>
    <row r="57" spans="1:10" x14ac:dyDescent="0.2">
      <c r="A57" s="42" t="s">
        <v>160</v>
      </c>
      <c r="B57" s="43"/>
      <c r="C57" s="43"/>
      <c r="D57" s="31" t="s">
        <v>2397</v>
      </c>
      <c r="E57" s="43" t="s">
        <v>2740</v>
      </c>
      <c r="F57" s="63"/>
      <c r="G57" s="43"/>
      <c r="H57" s="43"/>
      <c r="I57" s="55"/>
      <c r="J57" s="56"/>
    </row>
    <row r="58" spans="1:10" x14ac:dyDescent="0.2">
      <c r="A58" s="39" t="s">
        <v>161</v>
      </c>
      <c r="B58" s="40" t="s">
        <v>162</v>
      </c>
      <c r="C58" s="41" t="s">
        <v>27</v>
      </c>
      <c r="D58" s="29" t="s">
        <v>2398</v>
      </c>
      <c r="E58" s="30" t="s">
        <v>43</v>
      </c>
      <c r="F58" s="62">
        <v>2</v>
      </c>
      <c r="G58" s="53">
        <v>284</v>
      </c>
      <c r="H58" s="53">
        <f>ROUND(G58 * (1 + 31.29 / 100), 2)</f>
        <v>372.86</v>
      </c>
      <c r="I58" s="53">
        <f>ROUND(F58 * H58, 2)</f>
        <v>745.72</v>
      </c>
      <c r="J58" s="54">
        <f t="shared" si="0"/>
        <v>8.9071029740563258E-6</v>
      </c>
    </row>
    <row r="59" spans="1:10" x14ac:dyDescent="0.2">
      <c r="A59" s="42" t="s">
        <v>163</v>
      </c>
      <c r="B59" s="43"/>
      <c r="C59" s="43"/>
      <c r="D59" s="31" t="s">
        <v>2399</v>
      </c>
      <c r="E59" s="43" t="s">
        <v>2740</v>
      </c>
      <c r="F59" s="63"/>
      <c r="G59" s="43"/>
      <c r="H59" s="43"/>
      <c r="I59" s="55"/>
      <c r="J59" s="56"/>
    </row>
    <row r="60" spans="1:10" x14ac:dyDescent="0.2">
      <c r="A60" s="39" t="s">
        <v>164</v>
      </c>
      <c r="B60" s="40" t="s">
        <v>165</v>
      </c>
      <c r="C60" s="41" t="s">
        <v>27</v>
      </c>
      <c r="D60" s="29" t="s">
        <v>2400</v>
      </c>
      <c r="E60" s="30" t="s">
        <v>43</v>
      </c>
      <c r="F60" s="62">
        <v>3</v>
      </c>
      <c r="G60" s="53">
        <v>608.26</v>
      </c>
      <c r="H60" s="53">
        <f t="shared" ref="H60:H79" si="9">ROUND(G60 * (1 + 31.29 / 100), 2)</f>
        <v>798.58</v>
      </c>
      <c r="I60" s="53">
        <f t="shared" ref="I60:I79" si="10">ROUND(F60 * H60, 2)</f>
        <v>2395.7399999999998</v>
      </c>
      <c r="J60" s="54">
        <f t="shared" si="0"/>
        <v>2.8615435926441154E-5</v>
      </c>
    </row>
    <row r="61" spans="1:10" ht="38.25" x14ac:dyDescent="0.2">
      <c r="A61" s="39" t="s">
        <v>166</v>
      </c>
      <c r="B61" s="40" t="s">
        <v>167</v>
      </c>
      <c r="C61" s="41" t="s">
        <v>27</v>
      </c>
      <c r="D61" s="29" t="s">
        <v>2401</v>
      </c>
      <c r="E61" s="30" t="s">
        <v>43</v>
      </c>
      <c r="F61" s="62">
        <v>3</v>
      </c>
      <c r="G61" s="53">
        <v>312.14999999999998</v>
      </c>
      <c r="H61" s="53">
        <f t="shared" si="9"/>
        <v>409.82</v>
      </c>
      <c r="I61" s="53">
        <f t="shared" si="10"/>
        <v>1229.46</v>
      </c>
      <c r="J61" s="54">
        <f t="shared" si="0"/>
        <v>1.4685038382346308E-5</v>
      </c>
    </row>
    <row r="62" spans="1:10" x14ac:dyDescent="0.2">
      <c r="A62" s="44" t="s">
        <v>168</v>
      </c>
      <c r="B62" s="45" t="s">
        <v>169</v>
      </c>
      <c r="C62" s="46" t="s">
        <v>22</v>
      </c>
      <c r="D62" s="32" t="s">
        <v>2402</v>
      </c>
      <c r="E62" s="33" t="s">
        <v>43</v>
      </c>
      <c r="F62" s="64">
        <v>6</v>
      </c>
      <c r="G62" s="57">
        <v>10</v>
      </c>
      <c r="H62" s="57">
        <f t="shared" si="9"/>
        <v>13.13</v>
      </c>
      <c r="I62" s="57">
        <f t="shared" si="10"/>
        <v>78.78</v>
      </c>
      <c r="J62" s="58">
        <f t="shared" si="0"/>
        <v>9.4097190942465979E-7</v>
      </c>
    </row>
    <row r="63" spans="1:10" ht="38.25" x14ac:dyDescent="0.2">
      <c r="A63" s="39" t="s">
        <v>170</v>
      </c>
      <c r="B63" s="40" t="s">
        <v>171</v>
      </c>
      <c r="C63" s="41" t="s">
        <v>27</v>
      </c>
      <c r="D63" s="29" t="s">
        <v>2403</v>
      </c>
      <c r="E63" s="30" t="s">
        <v>43</v>
      </c>
      <c r="F63" s="62">
        <v>8</v>
      </c>
      <c r="G63" s="53">
        <v>292.87</v>
      </c>
      <c r="H63" s="53">
        <f t="shared" si="9"/>
        <v>384.51</v>
      </c>
      <c r="I63" s="53">
        <f t="shared" si="10"/>
        <v>3076.08</v>
      </c>
      <c r="J63" s="54">
        <f t="shared" si="0"/>
        <v>3.6741620603490824E-5</v>
      </c>
    </row>
    <row r="64" spans="1:10" x14ac:dyDescent="0.2">
      <c r="A64" s="39" t="s">
        <v>172</v>
      </c>
      <c r="B64" s="40" t="s">
        <v>173</v>
      </c>
      <c r="C64" s="41" t="s">
        <v>27</v>
      </c>
      <c r="D64" s="29" t="s">
        <v>2404</v>
      </c>
      <c r="E64" s="30" t="s">
        <v>150</v>
      </c>
      <c r="F64" s="62">
        <v>8</v>
      </c>
      <c r="G64" s="53">
        <v>99.8</v>
      </c>
      <c r="H64" s="53">
        <f t="shared" si="9"/>
        <v>131.03</v>
      </c>
      <c r="I64" s="53">
        <f t="shared" si="10"/>
        <v>1048.24</v>
      </c>
      <c r="J64" s="54">
        <f t="shared" si="0"/>
        <v>1.2520492438884302E-5</v>
      </c>
    </row>
    <row r="65" spans="1:10" ht="25.5" x14ac:dyDescent="0.2">
      <c r="A65" s="39" t="s">
        <v>174</v>
      </c>
      <c r="B65" s="40" t="s">
        <v>175</v>
      </c>
      <c r="C65" s="41" t="s">
        <v>27</v>
      </c>
      <c r="D65" s="29" t="s">
        <v>2405</v>
      </c>
      <c r="E65" s="30" t="s">
        <v>43</v>
      </c>
      <c r="F65" s="62">
        <v>8</v>
      </c>
      <c r="G65" s="53">
        <v>388.97</v>
      </c>
      <c r="H65" s="53">
        <f t="shared" si="9"/>
        <v>510.68</v>
      </c>
      <c r="I65" s="53">
        <f t="shared" si="10"/>
        <v>4085.44</v>
      </c>
      <c r="J65" s="54">
        <f t="shared" si="0"/>
        <v>4.8797718680374232E-5</v>
      </c>
    </row>
    <row r="66" spans="1:10" ht="25.5" x14ac:dyDescent="0.2">
      <c r="A66" s="39" t="s">
        <v>176</v>
      </c>
      <c r="B66" s="40" t="s">
        <v>177</v>
      </c>
      <c r="C66" s="41" t="s">
        <v>22</v>
      </c>
      <c r="D66" s="29" t="s">
        <v>2406</v>
      </c>
      <c r="E66" s="30" t="s">
        <v>43</v>
      </c>
      <c r="F66" s="62">
        <v>2</v>
      </c>
      <c r="G66" s="53">
        <v>1657.54</v>
      </c>
      <c r="H66" s="53">
        <f t="shared" si="9"/>
        <v>2176.1799999999998</v>
      </c>
      <c r="I66" s="53">
        <f t="shared" si="10"/>
        <v>4352.3599999999997</v>
      </c>
      <c r="J66" s="54">
        <f t="shared" si="0"/>
        <v>5.1985891085345415E-5</v>
      </c>
    </row>
    <row r="67" spans="1:10" ht="25.5" x14ac:dyDescent="0.2">
      <c r="A67" s="44" t="s">
        <v>178</v>
      </c>
      <c r="B67" s="45" t="s">
        <v>179</v>
      </c>
      <c r="C67" s="46" t="s">
        <v>22</v>
      </c>
      <c r="D67" s="32" t="s">
        <v>2407</v>
      </c>
      <c r="E67" s="33" t="s">
        <v>43</v>
      </c>
      <c r="F67" s="64">
        <v>1</v>
      </c>
      <c r="G67" s="57">
        <v>31600</v>
      </c>
      <c r="H67" s="57">
        <f t="shared" si="9"/>
        <v>41487.64</v>
      </c>
      <c r="I67" s="57">
        <f t="shared" si="10"/>
        <v>41487.64</v>
      </c>
      <c r="J67" s="58">
        <f t="shared" si="0"/>
        <v>4.955407949774421E-4</v>
      </c>
    </row>
    <row r="68" spans="1:10" x14ac:dyDescent="0.2">
      <c r="A68" s="39" t="s">
        <v>180</v>
      </c>
      <c r="B68" s="40" t="s">
        <v>181</v>
      </c>
      <c r="C68" s="41" t="s">
        <v>94</v>
      </c>
      <c r="D68" s="29" t="s">
        <v>182</v>
      </c>
      <c r="E68" s="30" t="s">
        <v>43</v>
      </c>
      <c r="F68" s="62">
        <v>15</v>
      </c>
      <c r="G68" s="53">
        <v>184.56</v>
      </c>
      <c r="H68" s="53">
        <f t="shared" si="9"/>
        <v>242.31</v>
      </c>
      <c r="I68" s="53">
        <f t="shared" si="10"/>
        <v>3634.65</v>
      </c>
      <c r="J68" s="54">
        <f t="shared" si="0"/>
        <v>4.3413347938440462E-5</v>
      </c>
    </row>
    <row r="69" spans="1:10" ht="38.25" x14ac:dyDescent="0.2">
      <c r="A69" s="39" t="s">
        <v>183</v>
      </c>
      <c r="B69" s="40" t="s">
        <v>184</v>
      </c>
      <c r="C69" s="41" t="s">
        <v>27</v>
      </c>
      <c r="D69" s="29" t="s">
        <v>2408</v>
      </c>
      <c r="E69" s="30" t="s">
        <v>43</v>
      </c>
      <c r="F69" s="62">
        <v>6</v>
      </c>
      <c r="G69" s="53">
        <v>231.3</v>
      </c>
      <c r="H69" s="53">
        <f t="shared" si="9"/>
        <v>303.67</v>
      </c>
      <c r="I69" s="53">
        <f t="shared" si="10"/>
        <v>1822.02</v>
      </c>
      <c r="J69" s="54">
        <f t="shared" ref="J69:J132" si="11">I69 / 83721946.65</f>
        <v>2.1762752455063704E-5</v>
      </c>
    </row>
    <row r="70" spans="1:10" x14ac:dyDescent="0.2">
      <c r="A70" s="39" t="s">
        <v>185</v>
      </c>
      <c r="B70" s="40" t="s">
        <v>186</v>
      </c>
      <c r="C70" s="41" t="s">
        <v>94</v>
      </c>
      <c r="D70" s="29" t="s">
        <v>187</v>
      </c>
      <c r="E70" s="30" t="s">
        <v>43</v>
      </c>
      <c r="F70" s="62">
        <v>1</v>
      </c>
      <c r="G70" s="53">
        <v>1187.47</v>
      </c>
      <c r="H70" s="53">
        <f t="shared" si="9"/>
        <v>1559.03</v>
      </c>
      <c r="I70" s="53">
        <f t="shared" si="10"/>
        <v>1559.03</v>
      </c>
      <c r="J70" s="54">
        <f t="shared" si="11"/>
        <v>1.862152114686884E-5</v>
      </c>
    </row>
    <row r="71" spans="1:10" ht="25.5" x14ac:dyDescent="0.2">
      <c r="A71" s="39" t="s">
        <v>188</v>
      </c>
      <c r="B71" s="40" t="s">
        <v>189</v>
      </c>
      <c r="C71" s="41" t="s">
        <v>27</v>
      </c>
      <c r="D71" s="29" t="s">
        <v>2409</v>
      </c>
      <c r="E71" s="30" t="s">
        <v>43</v>
      </c>
      <c r="F71" s="62">
        <v>2</v>
      </c>
      <c r="G71" s="53">
        <v>2250.54</v>
      </c>
      <c r="H71" s="53">
        <f t="shared" si="9"/>
        <v>2954.73</v>
      </c>
      <c r="I71" s="53">
        <f t="shared" si="10"/>
        <v>5909.46</v>
      </c>
      <c r="J71" s="54">
        <f t="shared" si="11"/>
        <v>7.0584359734306295E-5</v>
      </c>
    </row>
    <row r="72" spans="1:10" x14ac:dyDescent="0.2">
      <c r="A72" s="39" t="s">
        <v>190</v>
      </c>
      <c r="B72" s="40" t="s">
        <v>191</v>
      </c>
      <c r="C72" s="41" t="s">
        <v>192</v>
      </c>
      <c r="D72" s="29" t="s">
        <v>193</v>
      </c>
      <c r="E72" s="30" t="s">
        <v>43</v>
      </c>
      <c r="F72" s="62">
        <v>2</v>
      </c>
      <c r="G72" s="53">
        <v>477.72</v>
      </c>
      <c r="H72" s="53">
        <f t="shared" si="9"/>
        <v>627.20000000000005</v>
      </c>
      <c r="I72" s="53">
        <f t="shared" si="10"/>
        <v>1254.4000000000001</v>
      </c>
      <c r="J72" s="54">
        <f t="shared" si="11"/>
        <v>1.4982929210234746E-5</v>
      </c>
    </row>
    <row r="73" spans="1:10" x14ac:dyDescent="0.2">
      <c r="A73" s="44" t="s">
        <v>194</v>
      </c>
      <c r="B73" s="45" t="s">
        <v>195</v>
      </c>
      <c r="C73" s="46" t="s">
        <v>22</v>
      </c>
      <c r="D73" s="32" t="s">
        <v>2410</v>
      </c>
      <c r="E73" s="33" t="s">
        <v>43</v>
      </c>
      <c r="F73" s="64">
        <v>1</v>
      </c>
      <c r="G73" s="57">
        <v>5900</v>
      </c>
      <c r="H73" s="57">
        <f t="shared" si="9"/>
        <v>7746.11</v>
      </c>
      <c r="I73" s="57">
        <f t="shared" si="10"/>
        <v>7746.11</v>
      </c>
      <c r="J73" s="58">
        <f t="shared" si="11"/>
        <v>9.2521857290092042E-5</v>
      </c>
    </row>
    <row r="74" spans="1:10" x14ac:dyDescent="0.2">
      <c r="A74" s="39" t="s">
        <v>196</v>
      </c>
      <c r="B74" s="40" t="s">
        <v>197</v>
      </c>
      <c r="C74" s="41" t="s">
        <v>198</v>
      </c>
      <c r="D74" s="29" t="s">
        <v>2411</v>
      </c>
      <c r="E74" s="30" t="s">
        <v>43</v>
      </c>
      <c r="F74" s="62">
        <v>6</v>
      </c>
      <c r="G74" s="53">
        <v>215.25</v>
      </c>
      <c r="H74" s="53">
        <f t="shared" si="9"/>
        <v>282.60000000000002</v>
      </c>
      <c r="I74" s="53">
        <f t="shared" si="10"/>
        <v>1695.6</v>
      </c>
      <c r="J74" s="54">
        <f t="shared" si="11"/>
        <v>2.0252754120594731E-5</v>
      </c>
    </row>
    <row r="75" spans="1:10" x14ac:dyDescent="0.2">
      <c r="A75" s="44" t="s">
        <v>199</v>
      </c>
      <c r="B75" s="45" t="s">
        <v>200</v>
      </c>
      <c r="C75" s="46" t="s">
        <v>22</v>
      </c>
      <c r="D75" s="32" t="s">
        <v>2412</v>
      </c>
      <c r="E75" s="33" t="s">
        <v>43</v>
      </c>
      <c r="F75" s="64">
        <v>10</v>
      </c>
      <c r="G75" s="57">
        <v>26</v>
      </c>
      <c r="H75" s="57">
        <f t="shared" si="9"/>
        <v>34.14</v>
      </c>
      <c r="I75" s="57">
        <f t="shared" si="10"/>
        <v>341.4</v>
      </c>
      <c r="J75" s="58">
        <f t="shared" si="11"/>
        <v>4.0777838268288757E-6</v>
      </c>
    </row>
    <row r="76" spans="1:10" x14ac:dyDescent="0.2">
      <c r="A76" s="44" t="s">
        <v>201</v>
      </c>
      <c r="B76" s="45" t="s">
        <v>202</v>
      </c>
      <c r="C76" s="46" t="s">
        <v>22</v>
      </c>
      <c r="D76" s="32" t="s">
        <v>2413</v>
      </c>
      <c r="E76" s="33" t="s">
        <v>43</v>
      </c>
      <c r="F76" s="64">
        <v>6</v>
      </c>
      <c r="G76" s="57">
        <v>20.75</v>
      </c>
      <c r="H76" s="57">
        <f t="shared" si="9"/>
        <v>27.24</v>
      </c>
      <c r="I76" s="57">
        <f t="shared" si="10"/>
        <v>163.44</v>
      </c>
      <c r="J76" s="58">
        <f t="shared" si="11"/>
        <v>1.9521762995222947E-6</v>
      </c>
    </row>
    <row r="77" spans="1:10" x14ac:dyDescent="0.2">
      <c r="A77" s="44" t="s">
        <v>203</v>
      </c>
      <c r="B77" s="45" t="s">
        <v>204</v>
      </c>
      <c r="C77" s="46" t="s">
        <v>22</v>
      </c>
      <c r="D77" s="32" t="s">
        <v>2414</v>
      </c>
      <c r="E77" s="33" t="s">
        <v>43</v>
      </c>
      <c r="F77" s="64">
        <v>9</v>
      </c>
      <c r="G77" s="57">
        <v>18.8</v>
      </c>
      <c r="H77" s="57">
        <f t="shared" si="9"/>
        <v>24.68</v>
      </c>
      <c r="I77" s="57">
        <f t="shared" si="10"/>
        <v>222.12</v>
      </c>
      <c r="J77" s="58">
        <f t="shared" si="11"/>
        <v>2.6530677903199471E-6</v>
      </c>
    </row>
    <row r="78" spans="1:10" x14ac:dyDescent="0.2">
      <c r="A78" s="44" t="s">
        <v>205</v>
      </c>
      <c r="B78" s="45" t="s">
        <v>206</v>
      </c>
      <c r="C78" s="46" t="s">
        <v>22</v>
      </c>
      <c r="D78" s="32" t="s">
        <v>2415</v>
      </c>
      <c r="E78" s="33" t="s">
        <v>43</v>
      </c>
      <c r="F78" s="64">
        <v>9</v>
      </c>
      <c r="G78" s="57">
        <v>16.75</v>
      </c>
      <c r="H78" s="57">
        <f t="shared" si="9"/>
        <v>21.99</v>
      </c>
      <c r="I78" s="57">
        <f t="shared" si="10"/>
        <v>197.91</v>
      </c>
      <c r="J78" s="58">
        <f t="shared" si="11"/>
        <v>2.3638963010184615E-6</v>
      </c>
    </row>
    <row r="79" spans="1:10" ht="63.75" x14ac:dyDescent="0.2">
      <c r="A79" s="39" t="s">
        <v>207</v>
      </c>
      <c r="B79" s="40" t="s">
        <v>208</v>
      </c>
      <c r="C79" s="41" t="s">
        <v>27</v>
      </c>
      <c r="D79" s="29" t="s">
        <v>2416</v>
      </c>
      <c r="E79" s="30" t="s">
        <v>43</v>
      </c>
      <c r="F79" s="62">
        <v>1</v>
      </c>
      <c r="G79" s="53">
        <v>26948.17</v>
      </c>
      <c r="H79" s="53">
        <f t="shared" si="9"/>
        <v>35380.25</v>
      </c>
      <c r="I79" s="53">
        <f t="shared" si="10"/>
        <v>35380.25</v>
      </c>
      <c r="J79" s="54">
        <f t="shared" si="11"/>
        <v>4.2259230005612866E-4</v>
      </c>
    </row>
    <row r="80" spans="1:10" x14ac:dyDescent="0.2">
      <c r="A80" s="42" t="s">
        <v>209</v>
      </c>
      <c r="B80" s="43"/>
      <c r="C80" s="43"/>
      <c r="D80" s="31" t="s">
        <v>2417</v>
      </c>
      <c r="E80" s="43" t="s">
        <v>2740</v>
      </c>
      <c r="F80" s="63"/>
      <c r="G80" s="43"/>
      <c r="H80" s="43"/>
      <c r="I80" s="55"/>
      <c r="J80" s="56"/>
    </row>
    <row r="81" spans="1:10" x14ac:dyDescent="0.2">
      <c r="A81" s="44" t="s">
        <v>210</v>
      </c>
      <c r="B81" s="45" t="s">
        <v>211</v>
      </c>
      <c r="C81" s="46" t="s">
        <v>22</v>
      </c>
      <c r="D81" s="32" t="s">
        <v>2418</v>
      </c>
      <c r="E81" s="33" t="s">
        <v>150</v>
      </c>
      <c r="F81" s="64">
        <v>120</v>
      </c>
      <c r="G81" s="57">
        <v>7.45</v>
      </c>
      <c r="H81" s="57">
        <f>ROUND(G81 * (1 + 31.29 / 100), 2)</f>
        <v>9.7799999999999994</v>
      </c>
      <c r="I81" s="57">
        <f>ROUND(F81 * H81, 2)</f>
        <v>1173.5999999999999</v>
      </c>
      <c r="J81" s="58">
        <f t="shared" si="11"/>
        <v>1.4017829815953041E-5</v>
      </c>
    </row>
    <row r="82" spans="1:10" ht="25.5" x14ac:dyDescent="0.2">
      <c r="A82" s="39" t="s">
        <v>212</v>
      </c>
      <c r="B82" s="40" t="s">
        <v>213</v>
      </c>
      <c r="C82" s="41" t="s">
        <v>30</v>
      </c>
      <c r="D82" s="29" t="s">
        <v>214</v>
      </c>
      <c r="E82" s="30" t="s">
        <v>150</v>
      </c>
      <c r="F82" s="62">
        <v>70</v>
      </c>
      <c r="G82" s="53">
        <v>84.63</v>
      </c>
      <c r="H82" s="53">
        <f>ROUND(G82 * (1 + 31.29 / 100), 2)</f>
        <v>111.11</v>
      </c>
      <c r="I82" s="53">
        <f>ROUND(F82 * H82, 2)</f>
        <v>7777.7</v>
      </c>
      <c r="J82" s="54">
        <f t="shared" si="11"/>
        <v>9.2899177709217763E-5</v>
      </c>
    </row>
    <row r="83" spans="1:10" x14ac:dyDescent="0.2">
      <c r="A83" s="44" t="s">
        <v>215</v>
      </c>
      <c r="B83" s="45" t="s">
        <v>216</v>
      </c>
      <c r="C83" s="46" t="s">
        <v>22</v>
      </c>
      <c r="D83" s="32" t="s">
        <v>2419</v>
      </c>
      <c r="E83" s="33" t="s">
        <v>150</v>
      </c>
      <c r="F83" s="64">
        <v>90</v>
      </c>
      <c r="G83" s="57">
        <v>260</v>
      </c>
      <c r="H83" s="57">
        <f>ROUND(G83 * (1 + 31.29 / 100), 2)</f>
        <v>341.35</v>
      </c>
      <c r="I83" s="57">
        <f>ROUND(F83 * H83, 2)</f>
        <v>30721.5</v>
      </c>
      <c r="J83" s="58">
        <f t="shared" si="11"/>
        <v>3.6694679506714503E-4</v>
      </c>
    </row>
    <row r="84" spans="1:10" x14ac:dyDescent="0.2">
      <c r="A84" s="42" t="s">
        <v>217</v>
      </c>
      <c r="B84" s="43"/>
      <c r="C84" s="43"/>
      <c r="D84" s="31" t="s">
        <v>2420</v>
      </c>
      <c r="E84" s="43" t="s">
        <v>2740</v>
      </c>
      <c r="F84" s="63"/>
      <c r="G84" s="43"/>
      <c r="H84" s="43"/>
      <c r="I84" s="55"/>
      <c r="J84" s="56"/>
    </row>
    <row r="85" spans="1:10" ht="25.5" x14ac:dyDescent="0.2">
      <c r="A85" s="39" t="s">
        <v>218</v>
      </c>
      <c r="B85" s="40" t="s">
        <v>219</v>
      </c>
      <c r="C85" s="41" t="s">
        <v>27</v>
      </c>
      <c r="D85" s="29" t="s">
        <v>2421</v>
      </c>
      <c r="E85" s="30" t="s">
        <v>43</v>
      </c>
      <c r="F85" s="62">
        <v>1</v>
      </c>
      <c r="G85" s="53">
        <v>478.62</v>
      </c>
      <c r="H85" s="53">
        <f t="shared" ref="H85:H94" si="12">ROUND(G85 * (1 + 31.29 / 100), 2)</f>
        <v>628.38</v>
      </c>
      <c r="I85" s="53">
        <f t="shared" ref="I85:I94" si="13">ROUND(F85 * H85, 2)</f>
        <v>628.38</v>
      </c>
      <c r="J85" s="54">
        <f t="shared" si="11"/>
        <v>7.5055588784497041E-6</v>
      </c>
    </row>
    <row r="86" spans="1:10" ht="25.5" x14ac:dyDescent="0.2">
      <c r="A86" s="44" t="s">
        <v>220</v>
      </c>
      <c r="B86" s="45" t="s">
        <v>221</v>
      </c>
      <c r="C86" s="46" t="s">
        <v>30</v>
      </c>
      <c r="D86" s="32" t="s">
        <v>222</v>
      </c>
      <c r="E86" s="33" t="s">
        <v>43</v>
      </c>
      <c r="F86" s="64">
        <v>2</v>
      </c>
      <c r="G86" s="57">
        <v>17.38</v>
      </c>
      <c r="H86" s="57">
        <f t="shared" si="12"/>
        <v>22.82</v>
      </c>
      <c r="I86" s="57">
        <f t="shared" si="13"/>
        <v>45.64</v>
      </c>
      <c r="J86" s="58">
        <f t="shared" si="11"/>
        <v>5.4513782617595169E-7</v>
      </c>
    </row>
    <row r="87" spans="1:10" ht="25.5" x14ac:dyDescent="0.2">
      <c r="A87" s="44" t="s">
        <v>223</v>
      </c>
      <c r="B87" s="45" t="s">
        <v>224</v>
      </c>
      <c r="C87" s="46" t="s">
        <v>30</v>
      </c>
      <c r="D87" s="32" t="s">
        <v>225</v>
      </c>
      <c r="E87" s="33" t="s">
        <v>43</v>
      </c>
      <c r="F87" s="64">
        <v>4</v>
      </c>
      <c r="G87" s="57">
        <v>23.31</v>
      </c>
      <c r="H87" s="57">
        <f t="shared" si="12"/>
        <v>30.6</v>
      </c>
      <c r="I87" s="57">
        <f t="shared" si="13"/>
        <v>122.4</v>
      </c>
      <c r="J87" s="58">
        <f t="shared" si="11"/>
        <v>1.4619822507435689E-6</v>
      </c>
    </row>
    <row r="88" spans="1:10" x14ac:dyDescent="0.2">
      <c r="A88" s="39" t="s">
        <v>226</v>
      </c>
      <c r="B88" s="40" t="s">
        <v>227</v>
      </c>
      <c r="C88" s="41" t="s">
        <v>27</v>
      </c>
      <c r="D88" s="29" t="s">
        <v>2422</v>
      </c>
      <c r="E88" s="30" t="s">
        <v>43</v>
      </c>
      <c r="F88" s="62">
        <v>6</v>
      </c>
      <c r="G88" s="53">
        <v>1.57</v>
      </c>
      <c r="H88" s="53">
        <f t="shared" si="12"/>
        <v>2.06</v>
      </c>
      <c r="I88" s="53">
        <f t="shared" si="13"/>
        <v>12.36</v>
      </c>
      <c r="J88" s="54">
        <f t="shared" si="11"/>
        <v>1.4763154100645843E-7</v>
      </c>
    </row>
    <row r="89" spans="1:10" ht="25.5" x14ac:dyDescent="0.2">
      <c r="A89" s="44" t="s">
        <v>228</v>
      </c>
      <c r="B89" s="45" t="s">
        <v>229</v>
      </c>
      <c r="C89" s="46" t="s">
        <v>27</v>
      </c>
      <c r="D89" s="32" t="s">
        <v>2423</v>
      </c>
      <c r="E89" s="33" t="s">
        <v>43</v>
      </c>
      <c r="F89" s="64">
        <v>2</v>
      </c>
      <c r="G89" s="57">
        <v>2.29</v>
      </c>
      <c r="H89" s="57">
        <f t="shared" si="12"/>
        <v>3.01</v>
      </c>
      <c r="I89" s="57">
        <f t="shared" si="13"/>
        <v>6.02</v>
      </c>
      <c r="J89" s="58">
        <f t="shared" si="11"/>
        <v>7.1904682593760493E-8</v>
      </c>
    </row>
    <row r="90" spans="1:10" ht="25.5" x14ac:dyDescent="0.2">
      <c r="A90" s="44" t="s">
        <v>230</v>
      </c>
      <c r="B90" s="45" t="s">
        <v>231</v>
      </c>
      <c r="C90" s="46" t="s">
        <v>30</v>
      </c>
      <c r="D90" s="32" t="s">
        <v>232</v>
      </c>
      <c r="E90" s="33" t="s">
        <v>43</v>
      </c>
      <c r="F90" s="64">
        <v>3</v>
      </c>
      <c r="G90" s="57">
        <v>3.42</v>
      </c>
      <c r="H90" s="57">
        <f t="shared" si="12"/>
        <v>4.49</v>
      </c>
      <c r="I90" s="57">
        <f t="shared" si="13"/>
        <v>13.47</v>
      </c>
      <c r="J90" s="58">
        <f t="shared" si="11"/>
        <v>1.6088971337839765E-7</v>
      </c>
    </row>
    <row r="91" spans="1:10" ht="25.5" x14ac:dyDescent="0.2">
      <c r="A91" s="39" t="s">
        <v>233</v>
      </c>
      <c r="B91" s="40" t="s">
        <v>234</v>
      </c>
      <c r="C91" s="41" t="s">
        <v>27</v>
      </c>
      <c r="D91" s="29" t="s">
        <v>2424</v>
      </c>
      <c r="E91" s="30" t="s">
        <v>43</v>
      </c>
      <c r="F91" s="62">
        <v>3</v>
      </c>
      <c r="G91" s="53">
        <v>50</v>
      </c>
      <c r="H91" s="53">
        <f t="shared" si="12"/>
        <v>65.650000000000006</v>
      </c>
      <c r="I91" s="53">
        <f t="shared" si="13"/>
        <v>196.95</v>
      </c>
      <c r="J91" s="54">
        <f t="shared" si="11"/>
        <v>2.3524297735616494E-6</v>
      </c>
    </row>
    <row r="92" spans="1:10" x14ac:dyDescent="0.2">
      <c r="A92" s="44" t="s">
        <v>235</v>
      </c>
      <c r="B92" s="45" t="s">
        <v>236</v>
      </c>
      <c r="C92" s="46" t="s">
        <v>22</v>
      </c>
      <c r="D92" s="32" t="s">
        <v>237</v>
      </c>
      <c r="E92" s="33" t="s">
        <v>52</v>
      </c>
      <c r="F92" s="64">
        <v>1</v>
      </c>
      <c r="G92" s="57">
        <v>23.07</v>
      </c>
      <c r="H92" s="57">
        <f t="shared" si="12"/>
        <v>30.29</v>
      </c>
      <c r="I92" s="57">
        <f t="shared" si="13"/>
        <v>30.29</v>
      </c>
      <c r="J92" s="58">
        <f t="shared" si="11"/>
        <v>3.6179282986129656E-7</v>
      </c>
    </row>
    <row r="93" spans="1:10" ht="25.5" x14ac:dyDescent="0.2">
      <c r="A93" s="39" t="s">
        <v>238</v>
      </c>
      <c r="B93" s="40" t="s">
        <v>239</v>
      </c>
      <c r="C93" s="41" t="s">
        <v>30</v>
      </c>
      <c r="D93" s="29" t="s">
        <v>240</v>
      </c>
      <c r="E93" s="30" t="s">
        <v>43</v>
      </c>
      <c r="F93" s="62">
        <v>6</v>
      </c>
      <c r="G93" s="53">
        <v>13.68</v>
      </c>
      <c r="H93" s="53">
        <f t="shared" si="12"/>
        <v>17.96</v>
      </c>
      <c r="I93" s="53">
        <f t="shared" si="13"/>
        <v>107.76</v>
      </c>
      <c r="J93" s="54">
        <f t="shared" si="11"/>
        <v>1.2871177070271812E-6</v>
      </c>
    </row>
    <row r="94" spans="1:10" x14ac:dyDescent="0.2">
      <c r="A94" s="44" t="s">
        <v>241</v>
      </c>
      <c r="B94" s="45" t="s">
        <v>242</v>
      </c>
      <c r="C94" s="46" t="s">
        <v>27</v>
      </c>
      <c r="D94" s="32" t="s">
        <v>2425</v>
      </c>
      <c r="E94" s="33" t="s">
        <v>43</v>
      </c>
      <c r="F94" s="64">
        <v>6</v>
      </c>
      <c r="G94" s="57">
        <v>27.9</v>
      </c>
      <c r="H94" s="57">
        <f t="shared" si="12"/>
        <v>36.630000000000003</v>
      </c>
      <c r="I94" s="57">
        <f t="shared" si="13"/>
        <v>219.78</v>
      </c>
      <c r="J94" s="58">
        <f t="shared" si="11"/>
        <v>2.625118129643967E-6</v>
      </c>
    </row>
    <row r="95" spans="1:10" x14ac:dyDescent="0.2">
      <c r="A95" s="42" t="s">
        <v>243</v>
      </c>
      <c r="B95" s="43"/>
      <c r="C95" s="43"/>
      <c r="D95" s="31" t="s">
        <v>2426</v>
      </c>
      <c r="E95" s="43" t="s">
        <v>2740</v>
      </c>
      <c r="F95" s="63"/>
      <c r="G95" s="43"/>
      <c r="H95" s="43"/>
      <c r="I95" s="55"/>
      <c r="J95" s="56"/>
    </row>
    <row r="96" spans="1:10" ht="38.25" x14ac:dyDescent="0.2">
      <c r="A96" s="39" t="s">
        <v>244</v>
      </c>
      <c r="B96" s="40" t="s">
        <v>245</v>
      </c>
      <c r="C96" s="41" t="s">
        <v>30</v>
      </c>
      <c r="D96" s="29" t="s">
        <v>246</v>
      </c>
      <c r="E96" s="30" t="s">
        <v>43</v>
      </c>
      <c r="F96" s="62">
        <v>2</v>
      </c>
      <c r="G96" s="53">
        <v>38695.339999999997</v>
      </c>
      <c r="H96" s="53">
        <f>ROUND(G96 * (1 + 31.29 / 100), 2)</f>
        <v>50803.11</v>
      </c>
      <c r="I96" s="53">
        <f>ROUND(F96 * H96, 2)</f>
        <v>101606.22</v>
      </c>
      <c r="J96" s="54">
        <f t="shared" si="11"/>
        <v>1.2136151160551162E-3</v>
      </c>
    </row>
    <row r="97" spans="1:10" x14ac:dyDescent="0.2">
      <c r="A97" s="42" t="s">
        <v>247</v>
      </c>
      <c r="B97" s="43"/>
      <c r="C97" s="43"/>
      <c r="D97" s="31" t="s">
        <v>2427</v>
      </c>
      <c r="E97" s="43" t="s">
        <v>2740</v>
      </c>
      <c r="F97" s="63"/>
      <c r="G97" s="43"/>
      <c r="H97" s="43"/>
      <c r="I97" s="55"/>
      <c r="J97" s="56"/>
    </row>
    <row r="98" spans="1:10" x14ac:dyDescent="0.2">
      <c r="A98" s="42" t="s">
        <v>248</v>
      </c>
      <c r="B98" s="43"/>
      <c r="C98" s="43"/>
      <c r="D98" s="31" t="s">
        <v>2428</v>
      </c>
      <c r="E98" s="43" t="s">
        <v>2740</v>
      </c>
      <c r="F98" s="63"/>
      <c r="G98" s="43"/>
      <c r="H98" s="43"/>
      <c r="I98" s="55"/>
      <c r="J98" s="56"/>
    </row>
    <row r="99" spans="1:10" ht="25.5" x14ac:dyDescent="0.2">
      <c r="A99" s="39" t="s">
        <v>249</v>
      </c>
      <c r="B99" s="40" t="s">
        <v>250</v>
      </c>
      <c r="C99" s="41" t="s">
        <v>30</v>
      </c>
      <c r="D99" s="29" t="s">
        <v>251</v>
      </c>
      <c r="E99" s="30" t="s">
        <v>2742</v>
      </c>
      <c r="F99" s="62">
        <v>4.5</v>
      </c>
      <c r="G99" s="53">
        <v>66.38</v>
      </c>
      <c r="H99" s="53">
        <f t="shared" ref="H99:H110" si="14">ROUND(G99 * (1 + 31.29 / 100), 2)</f>
        <v>87.15</v>
      </c>
      <c r="I99" s="53">
        <f t="shared" ref="I99:I110" si="15">ROUND(F99 * H99, 2)</f>
        <v>392.18</v>
      </c>
      <c r="J99" s="54">
        <f t="shared" si="11"/>
        <v>4.6843153520965101E-6</v>
      </c>
    </row>
    <row r="100" spans="1:10" x14ac:dyDescent="0.2">
      <c r="A100" s="39" t="s">
        <v>252</v>
      </c>
      <c r="B100" s="40" t="s">
        <v>253</v>
      </c>
      <c r="C100" s="41" t="s">
        <v>27</v>
      </c>
      <c r="D100" s="29" t="s">
        <v>2429</v>
      </c>
      <c r="E100" s="30" t="s">
        <v>150</v>
      </c>
      <c r="F100" s="62">
        <v>30</v>
      </c>
      <c r="G100" s="53">
        <v>77.400000000000006</v>
      </c>
      <c r="H100" s="53">
        <f t="shared" si="14"/>
        <v>101.62</v>
      </c>
      <c r="I100" s="53">
        <f t="shared" si="15"/>
        <v>3048.6</v>
      </c>
      <c r="J100" s="54">
        <f t="shared" si="11"/>
        <v>3.6413391255039575E-5</v>
      </c>
    </row>
    <row r="101" spans="1:10" x14ac:dyDescent="0.2">
      <c r="A101" s="39" t="s">
        <v>254</v>
      </c>
      <c r="B101" s="40" t="s">
        <v>255</v>
      </c>
      <c r="C101" s="41" t="s">
        <v>30</v>
      </c>
      <c r="D101" s="29" t="s">
        <v>256</v>
      </c>
      <c r="E101" s="30" t="s">
        <v>2742</v>
      </c>
      <c r="F101" s="62">
        <v>4.22</v>
      </c>
      <c r="G101" s="53">
        <v>17.420000000000002</v>
      </c>
      <c r="H101" s="53">
        <f t="shared" si="14"/>
        <v>22.87</v>
      </c>
      <c r="I101" s="53">
        <f t="shared" si="15"/>
        <v>96.51</v>
      </c>
      <c r="J101" s="54">
        <f t="shared" si="11"/>
        <v>1.1527443383926621E-6</v>
      </c>
    </row>
    <row r="102" spans="1:10" x14ac:dyDescent="0.2">
      <c r="A102" s="39" t="s">
        <v>257</v>
      </c>
      <c r="B102" s="40" t="s">
        <v>253</v>
      </c>
      <c r="C102" s="41" t="s">
        <v>27</v>
      </c>
      <c r="D102" s="29" t="s">
        <v>2429</v>
      </c>
      <c r="E102" s="30" t="s">
        <v>150</v>
      </c>
      <c r="F102" s="62">
        <v>30</v>
      </c>
      <c r="G102" s="53">
        <v>77.400000000000006</v>
      </c>
      <c r="H102" s="53">
        <f t="shared" si="14"/>
        <v>101.62</v>
      </c>
      <c r="I102" s="53">
        <f t="shared" si="15"/>
        <v>3048.6</v>
      </c>
      <c r="J102" s="54">
        <f t="shared" si="11"/>
        <v>3.6413391255039575E-5</v>
      </c>
    </row>
    <row r="103" spans="1:10" ht="38.25" x14ac:dyDescent="0.2">
      <c r="A103" s="39" t="s">
        <v>258</v>
      </c>
      <c r="B103" s="40" t="s">
        <v>259</v>
      </c>
      <c r="C103" s="41" t="s">
        <v>30</v>
      </c>
      <c r="D103" s="29" t="s">
        <v>260</v>
      </c>
      <c r="E103" s="30" t="s">
        <v>150</v>
      </c>
      <c r="F103" s="62">
        <v>6</v>
      </c>
      <c r="G103" s="53">
        <v>69.510000000000005</v>
      </c>
      <c r="H103" s="53">
        <f t="shared" si="14"/>
        <v>91.26</v>
      </c>
      <c r="I103" s="53">
        <f t="shared" si="15"/>
        <v>547.55999999999995</v>
      </c>
      <c r="J103" s="54">
        <f t="shared" si="11"/>
        <v>6.5402205981793178E-6</v>
      </c>
    </row>
    <row r="104" spans="1:10" ht="25.5" x14ac:dyDescent="0.2">
      <c r="A104" s="39" t="s">
        <v>261</v>
      </c>
      <c r="B104" s="40" t="s">
        <v>262</v>
      </c>
      <c r="C104" s="41" t="s">
        <v>27</v>
      </c>
      <c r="D104" s="29" t="s">
        <v>2430</v>
      </c>
      <c r="E104" s="30" t="s">
        <v>43</v>
      </c>
      <c r="F104" s="62">
        <v>5</v>
      </c>
      <c r="G104" s="53">
        <v>81.03</v>
      </c>
      <c r="H104" s="53">
        <f t="shared" si="14"/>
        <v>106.38</v>
      </c>
      <c r="I104" s="53">
        <f t="shared" si="15"/>
        <v>531.9</v>
      </c>
      <c r="J104" s="54">
        <f t="shared" si="11"/>
        <v>6.3531728690400674E-6</v>
      </c>
    </row>
    <row r="105" spans="1:10" ht="25.5" x14ac:dyDescent="0.2">
      <c r="A105" s="39" t="s">
        <v>263</v>
      </c>
      <c r="B105" s="40" t="s">
        <v>264</v>
      </c>
      <c r="C105" s="41" t="s">
        <v>27</v>
      </c>
      <c r="D105" s="29" t="s">
        <v>2431</v>
      </c>
      <c r="E105" s="30" t="s">
        <v>43</v>
      </c>
      <c r="F105" s="62">
        <v>8</v>
      </c>
      <c r="G105" s="53">
        <v>38.29</v>
      </c>
      <c r="H105" s="53">
        <f t="shared" si="14"/>
        <v>50.27</v>
      </c>
      <c r="I105" s="53">
        <f t="shared" si="15"/>
        <v>402.16</v>
      </c>
      <c r="J105" s="54">
        <f t="shared" si="11"/>
        <v>4.8035194604496217E-6</v>
      </c>
    </row>
    <row r="106" spans="1:10" x14ac:dyDescent="0.2">
      <c r="A106" s="39" t="s">
        <v>265</v>
      </c>
      <c r="B106" s="40" t="s">
        <v>266</v>
      </c>
      <c r="C106" s="41" t="s">
        <v>27</v>
      </c>
      <c r="D106" s="29" t="s">
        <v>2432</v>
      </c>
      <c r="E106" s="30" t="s">
        <v>43</v>
      </c>
      <c r="F106" s="62">
        <v>12</v>
      </c>
      <c r="G106" s="53">
        <v>261.45999999999998</v>
      </c>
      <c r="H106" s="53">
        <f t="shared" si="14"/>
        <v>343.27</v>
      </c>
      <c r="I106" s="53">
        <f t="shared" si="15"/>
        <v>4119.24</v>
      </c>
      <c r="J106" s="54">
        <f t="shared" si="11"/>
        <v>4.9201436001249494E-5</v>
      </c>
    </row>
    <row r="107" spans="1:10" ht="25.5" x14ac:dyDescent="0.2">
      <c r="A107" s="39" t="s">
        <v>267</v>
      </c>
      <c r="B107" s="40" t="s">
        <v>268</v>
      </c>
      <c r="C107" s="41" t="s">
        <v>27</v>
      </c>
      <c r="D107" s="29" t="s">
        <v>2433</v>
      </c>
      <c r="E107" s="30" t="s">
        <v>43</v>
      </c>
      <c r="F107" s="62">
        <v>6</v>
      </c>
      <c r="G107" s="53">
        <v>564.28</v>
      </c>
      <c r="H107" s="53">
        <f t="shared" si="14"/>
        <v>740.84</v>
      </c>
      <c r="I107" s="53">
        <f t="shared" si="15"/>
        <v>4445.04</v>
      </c>
      <c r="J107" s="54">
        <f t="shared" si="11"/>
        <v>5.3092888756905174E-5</v>
      </c>
    </row>
    <row r="108" spans="1:10" ht="25.5" x14ac:dyDescent="0.2">
      <c r="A108" s="39" t="s">
        <v>269</v>
      </c>
      <c r="B108" s="40" t="s">
        <v>270</v>
      </c>
      <c r="C108" s="41" t="s">
        <v>27</v>
      </c>
      <c r="D108" s="29" t="s">
        <v>2434</v>
      </c>
      <c r="E108" s="30" t="s">
        <v>43</v>
      </c>
      <c r="F108" s="62">
        <v>14</v>
      </c>
      <c r="G108" s="53">
        <v>153.46</v>
      </c>
      <c r="H108" s="53">
        <f t="shared" si="14"/>
        <v>201.48</v>
      </c>
      <c r="I108" s="53">
        <f t="shared" si="15"/>
        <v>2820.72</v>
      </c>
      <c r="J108" s="54">
        <f t="shared" si="11"/>
        <v>3.3691524299978751E-5</v>
      </c>
    </row>
    <row r="109" spans="1:10" ht="25.5" x14ac:dyDescent="0.2">
      <c r="A109" s="39" t="s">
        <v>271</v>
      </c>
      <c r="B109" s="40" t="s">
        <v>272</v>
      </c>
      <c r="C109" s="41" t="s">
        <v>27</v>
      </c>
      <c r="D109" s="29" t="s">
        <v>2435</v>
      </c>
      <c r="E109" s="30" t="s">
        <v>43</v>
      </c>
      <c r="F109" s="62">
        <v>24</v>
      </c>
      <c r="G109" s="53">
        <v>53.43</v>
      </c>
      <c r="H109" s="53">
        <f t="shared" si="14"/>
        <v>70.150000000000006</v>
      </c>
      <c r="I109" s="53">
        <f t="shared" si="15"/>
        <v>1683.6</v>
      </c>
      <c r="J109" s="54">
        <f t="shared" si="11"/>
        <v>2.0109422527384578E-5</v>
      </c>
    </row>
    <row r="110" spans="1:10" x14ac:dyDescent="0.2">
      <c r="A110" s="39" t="s">
        <v>273</v>
      </c>
      <c r="B110" s="40" t="s">
        <v>274</v>
      </c>
      <c r="C110" s="41" t="s">
        <v>27</v>
      </c>
      <c r="D110" s="29" t="s">
        <v>2436</v>
      </c>
      <c r="E110" s="30" t="s">
        <v>43</v>
      </c>
      <c r="F110" s="62">
        <v>2</v>
      </c>
      <c r="G110" s="53">
        <v>12.13</v>
      </c>
      <c r="H110" s="53">
        <f t="shared" si="14"/>
        <v>15.93</v>
      </c>
      <c r="I110" s="53">
        <f t="shared" si="15"/>
        <v>31.86</v>
      </c>
      <c r="J110" s="54">
        <f t="shared" si="11"/>
        <v>3.8054537997295834E-7</v>
      </c>
    </row>
    <row r="111" spans="1:10" x14ac:dyDescent="0.2">
      <c r="A111" s="42" t="s">
        <v>275</v>
      </c>
      <c r="B111" s="43"/>
      <c r="C111" s="43"/>
      <c r="D111" s="31" t="s">
        <v>2437</v>
      </c>
      <c r="E111" s="43" t="s">
        <v>2740</v>
      </c>
      <c r="F111" s="63"/>
      <c r="G111" s="43"/>
      <c r="H111" s="43"/>
      <c r="I111" s="55"/>
      <c r="J111" s="56"/>
    </row>
    <row r="112" spans="1:10" ht="38.25" x14ac:dyDescent="0.2">
      <c r="A112" s="44" t="s">
        <v>276</v>
      </c>
      <c r="B112" s="45" t="s">
        <v>277</v>
      </c>
      <c r="C112" s="46" t="s">
        <v>22</v>
      </c>
      <c r="D112" s="32" t="s">
        <v>2438</v>
      </c>
      <c r="E112" s="33" t="s">
        <v>43</v>
      </c>
      <c r="F112" s="64">
        <v>2</v>
      </c>
      <c r="G112" s="57">
        <v>306000</v>
      </c>
      <c r="H112" s="57" t="str">
        <f>ROUND(G112 * (1 + 16.8 / 100), 2) &amp;CHAR(10)&amp; "(16.8%)"</f>
        <v>357408
(16.8%)</v>
      </c>
      <c r="I112" s="57">
        <f>ROUND(F112 * ROUND(G112 * (1 + 16.8 / 100), 2), 2)</f>
        <v>714816</v>
      </c>
      <c r="J112" s="58">
        <f t="shared" si="11"/>
        <v>8.5379763443424427E-3</v>
      </c>
    </row>
    <row r="113" spans="1:10" x14ac:dyDescent="0.2">
      <c r="A113" s="42" t="s">
        <v>278</v>
      </c>
      <c r="B113" s="43"/>
      <c r="C113" s="43"/>
      <c r="D113" s="31" t="s">
        <v>2439</v>
      </c>
      <c r="E113" s="43" t="s">
        <v>2740</v>
      </c>
      <c r="F113" s="63"/>
      <c r="G113" s="43"/>
      <c r="H113" s="43"/>
      <c r="I113" s="55"/>
      <c r="J113" s="56"/>
    </row>
    <row r="114" spans="1:10" x14ac:dyDescent="0.2">
      <c r="A114" s="42" t="s">
        <v>279</v>
      </c>
      <c r="B114" s="43"/>
      <c r="C114" s="43"/>
      <c r="D114" s="31" t="s">
        <v>2440</v>
      </c>
      <c r="E114" s="43" t="s">
        <v>2740</v>
      </c>
      <c r="F114" s="63"/>
      <c r="G114" s="43"/>
      <c r="H114" s="43"/>
      <c r="I114" s="55"/>
      <c r="J114" s="56"/>
    </row>
    <row r="115" spans="1:10" x14ac:dyDescent="0.2">
      <c r="A115" s="42" t="s">
        <v>280</v>
      </c>
      <c r="B115" s="43"/>
      <c r="C115" s="43"/>
      <c r="D115" s="31" t="s">
        <v>2428</v>
      </c>
      <c r="E115" s="43" t="s">
        <v>2740</v>
      </c>
      <c r="F115" s="63"/>
      <c r="G115" s="43"/>
      <c r="H115" s="43"/>
      <c r="I115" s="55"/>
      <c r="J115" s="56"/>
    </row>
    <row r="116" spans="1:10" ht="25.5" x14ac:dyDescent="0.2">
      <c r="A116" s="39" t="s">
        <v>281</v>
      </c>
      <c r="B116" s="40" t="s">
        <v>250</v>
      </c>
      <c r="C116" s="41" t="s">
        <v>30</v>
      </c>
      <c r="D116" s="29" t="s">
        <v>251</v>
      </c>
      <c r="E116" s="30" t="s">
        <v>2742</v>
      </c>
      <c r="F116" s="62">
        <v>93</v>
      </c>
      <c r="G116" s="53">
        <v>66.38</v>
      </c>
      <c r="H116" s="53">
        <f t="shared" ref="H116:H121" si="16">ROUND(G116 * (1 + 31.29 / 100), 2)</f>
        <v>87.15</v>
      </c>
      <c r="I116" s="53">
        <f t="shared" ref="I116:I121" si="17">ROUND(F116 * H116, 2)</f>
        <v>8104.95</v>
      </c>
      <c r="J116" s="54">
        <f t="shared" si="11"/>
        <v>9.6807949699053011E-5</v>
      </c>
    </row>
    <row r="117" spans="1:10" ht="38.25" x14ac:dyDescent="0.2">
      <c r="A117" s="39" t="s">
        <v>282</v>
      </c>
      <c r="B117" s="40" t="s">
        <v>283</v>
      </c>
      <c r="C117" s="41" t="s">
        <v>30</v>
      </c>
      <c r="D117" s="29" t="s">
        <v>284</v>
      </c>
      <c r="E117" s="30" t="s">
        <v>150</v>
      </c>
      <c r="F117" s="62">
        <v>40</v>
      </c>
      <c r="G117" s="53">
        <v>11.15</v>
      </c>
      <c r="H117" s="53">
        <f t="shared" si="16"/>
        <v>14.64</v>
      </c>
      <c r="I117" s="53">
        <f t="shared" si="17"/>
        <v>585.6</v>
      </c>
      <c r="J117" s="54">
        <f t="shared" si="11"/>
        <v>6.9945817486555063E-6</v>
      </c>
    </row>
    <row r="118" spans="1:10" ht="38.25" x14ac:dyDescent="0.2">
      <c r="A118" s="39" t="s">
        <v>285</v>
      </c>
      <c r="B118" s="40" t="s">
        <v>286</v>
      </c>
      <c r="C118" s="41" t="s">
        <v>30</v>
      </c>
      <c r="D118" s="29" t="s">
        <v>287</v>
      </c>
      <c r="E118" s="30" t="s">
        <v>150</v>
      </c>
      <c r="F118" s="62">
        <v>130</v>
      </c>
      <c r="G118" s="53">
        <v>8.44</v>
      </c>
      <c r="H118" s="53">
        <f t="shared" si="16"/>
        <v>11.08</v>
      </c>
      <c r="I118" s="53">
        <f t="shared" si="17"/>
        <v>1440.4</v>
      </c>
      <c r="J118" s="54">
        <f t="shared" si="11"/>
        <v>1.7204568904992129E-5</v>
      </c>
    </row>
    <row r="119" spans="1:10" ht="38.25" x14ac:dyDescent="0.2">
      <c r="A119" s="39" t="s">
        <v>288</v>
      </c>
      <c r="B119" s="40" t="s">
        <v>289</v>
      </c>
      <c r="C119" s="41" t="s">
        <v>30</v>
      </c>
      <c r="D119" s="29" t="s">
        <v>290</v>
      </c>
      <c r="E119" s="30" t="s">
        <v>150</v>
      </c>
      <c r="F119" s="62">
        <v>450</v>
      </c>
      <c r="G119" s="53">
        <v>22.99</v>
      </c>
      <c r="H119" s="53">
        <f t="shared" si="16"/>
        <v>30.18</v>
      </c>
      <c r="I119" s="53">
        <f t="shared" si="17"/>
        <v>13581</v>
      </c>
      <c r="J119" s="54">
        <f t="shared" si="11"/>
        <v>1.6221553061559156E-4</v>
      </c>
    </row>
    <row r="120" spans="1:10" x14ac:dyDescent="0.2">
      <c r="A120" s="39" t="s">
        <v>291</v>
      </c>
      <c r="B120" s="40" t="s">
        <v>255</v>
      </c>
      <c r="C120" s="41" t="s">
        <v>30</v>
      </c>
      <c r="D120" s="29" t="s">
        <v>256</v>
      </c>
      <c r="E120" s="30" t="s">
        <v>2742</v>
      </c>
      <c r="F120" s="62">
        <v>89.18</v>
      </c>
      <c r="G120" s="53">
        <v>17.420000000000002</v>
      </c>
      <c r="H120" s="53">
        <f t="shared" si="16"/>
        <v>22.87</v>
      </c>
      <c r="I120" s="53">
        <f t="shared" si="17"/>
        <v>2039.55</v>
      </c>
      <c r="J120" s="54">
        <f t="shared" si="11"/>
        <v>2.4360995910980766E-5</v>
      </c>
    </row>
    <row r="121" spans="1:10" ht="25.5" x14ac:dyDescent="0.2">
      <c r="A121" s="39" t="s">
        <v>292</v>
      </c>
      <c r="B121" s="40" t="s">
        <v>293</v>
      </c>
      <c r="C121" s="41" t="s">
        <v>30</v>
      </c>
      <c r="D121" s="29" t="s">
        <v>294</v>
      </c>
      <c r="E121" s="30" t="s">
        <v>43</v>
      </c>
      <c r="F121" s="62">
        <v>12</v>
      </c>
      <c r="G121" s="53">
        <v>66.62</v>
      </c>
      <c r="H121" s="53">
        <f t="shared" si="16"/>
        <v>87.47</v>
      </c>
      <c r="I121" s="53">
        <f t="shared" si="17"/>
        <v>1049.6400000000001</v>
      </c>
      <c r="J121" s="54">
        <f t="shared" si="11"/>
        <v>1.2537214458092154E-5</v>
      </c>
    </row>
    <row r="122" spans="1:10" x14ac:dyDescent="0.2">
      <c r="A122" s="42" t="s">
        <v>295</v>
      </c>
      <c r="B122" s="43"/>
      <c r="C122" s="43"/>
      <c r="D122" s="31" t="s">
        <v>2441</v>
      </c>
      <c r="E122" s="43" t="s">
        <v>2740</v>
      </c>
      <c r="F122" s="63"/>
      <c r="G122" s="43"/>
      <c r="H122" s="43"/>
      <c r="I122" s="55"/>
      <c r="J122" s="56"/>
    </row>
    <row r="123" spans="1:10" ht="25.5" x14ac:dyDescent="0.2">
      <c r="A123" s="39" t="s">
        <v>296</v>
      </c>
      <c r="B123" s="40" t="s">
        <v>297</v>
      </c>
      <c r="C123" s="41" t="s">
        <v>27</v>
      </c>
      <c r="D123" s="29" t="s">
        <v>2442</v>
      </c>
      <c r="E123" s="30" t="s">
        <v>43</v>
      </c>
      <c r="F123" s="62">
        <v>5</v>
      </c>
      <c r="G123" s="53">
        <v>36.36</v>
      </c>
      <c r="H123" s="53">
        <f>ROUND(G123 * (1 + 31.29 / 100), 2)</f>
        <v>47.74</v>
      </c>
      <c r="I123" s="53">
        <f>ROUND(F123 * H123, 2)</f>
        <v>238.7</v>
      </c>
      <c r="J123" s="54">
        <f t="shared" si="11"/>
        <v>2.8511042749386427E-6</v>
      </c>
    </row>
    <row r="124" spans="1:10" ht="25.5" x14ac:dyDescent="0.2">
      <c r="A124" s="39" t="s">
        <v>298</v>
      </c>
      <c r="B124" s="40" t="s">
        <v>299</v>
      </c>
      <c r="C124" s="41" t="s">
        <v>27</v>
      </c>
      <c r="D124" s="29" t="s">
        <v>2443</v>
      </c>
      <c r="E124" s="30" t="s">
        <v>150</v>
      </c>
      <c r="F124" s="62">
        <v>6</v>
      </c>
      <c r="G124" s="53">
        <v>72</v>
      </c>
      <c r="H124" s="53">
        <f>ROUND(G124 * (1 + 31.29 / 100), 2)</f>
        <v>94.53</v>
      </c>
      <c r="I124" s="53">
        <f>ROUND(F124 * H124, 2)</f>
        <v>567.17999999999995</v>
      </c>
      <c r="J124" s="54">
        <f t="shared" si="11"/>
        <v>6.7745677530779191E-6</v>
      </c>
    </row>
    <row r="125" spans="1:10" ht="25.5" x14ac:dyDescent="0.2">
      <c r="A125" s="39" t="s">
        <v>300</v>
      </c>
      <c r="B125" s="40" t="s">
        <v>301</v>
      </c>
      <c r="C125" s="41" t="s">
        <v>27</v>
      </c>
      <c r="D125" s="29" t="s">
        <v>2444</v>
      </c>
      <c r="E125" s="30" t="s">
        <v>150</v>
      </c>
      <c r="F125" s="62">
        <v>4</v>
      </c>
      <c r="G125" s="53">
        <v>86.01</v>
      </c>
      <c r="H125" s="53">
        <f>ROUND(G125 * (1 + 31.29 / 100), 2)</f>
        <v>112.92</v>
      </c>
      <c r="I125" s="53">
        <f>ROUND(F125 * H125, 2)</f>
        <v>451.68</v>
      </c>
      <c r="J125" s="54">
        <f t="shared" si="11"/>
        <v>5.3950011684301894E-6</v>
      </c>
    </row>
    <row r="126" spans="1:10" x14ac:dyDescent="0.2">
      <c r="A126" s="42" t="s">
        <v>302</v>
      </c>
      <c r="B126" s="43"/>
      <c r="C126" s="43"/>
      <c r="D126" s="31" t="s">
        <v>2445</v>
      </c>
      <c r="E126" s="43" t="s">
        <v>2740</v>
      </c>
      <c r="F126" s="63"/>
      <c r="G126" s="43"/>
      <c r="H126" s="43"/>
      <c r="I126" s="55"/>
      <c r="J126" s="56"/>
    </row>
    <row r="127" spans="1:10" ht="38.25" x14ac:dyDescent="0.2">
      <c r="A127" s="39" t="s">
        <v>303</v>
      </c>
      <c r="B127" s="40" t="s">
        <v>289</v>
      </c>
      <c r="C127" s="41" t="s">
        <v>30</v>
      </c>
      <c r="D127" s="29" t="s">
        <v>290</v>
      </c>
      <c r="E127" s="30" t="s">
        <v>150</v>
      </c>
      <c r="F127" s="62">
        <v>70</v>
      </c>
      <c r="G127" s="53">
        <v>22.99</v>
      </c>
      <c r="H127" s="53">
        <f>ROUND(G127 * (1 + 31.29 / 100), 2)</f>
        <v>30.18</v>
      </c>
      <c r="I127" s="53">
        <f>ROUND(F127 * H127, 2)</f>
        <v>2112.6</v>
      </c>
      <c r="J127" s="54">
        <f t="shared" si="11"/>
        <v>2.5233526984647577E-5</v>
      </c>
    </row>
    <row r="128" spans="1:10" x14ac:dyDescent="0.2">
      <c r="A128" s="42" t="s">
        <v>304</v>
      </c>
      <c r="B128" s="43"/>
      <c r="C128" s="43"/>
      <c r="D128" s="31" t="s">
        <v>2446</v>
      </c>
      <c r="E128" s="43" t="s">
        <v>2740</v>
      </c>
      <c r="F128" s="63"/>
      <c r="G128" s="43"/>
      <c r="H128" s="43"/>
      <c r="I128" s="55"/>
      <c r="J128" s="56"/>
    </row>
    <row r="129" spans="1:10" ht="38.25" x14ac:dyDescent="0.2">
      <c r="A129" s="39" t="s">
        <v>305</v>
      </c>
      <c r="B129" s="40" t="s">
        <v>306</v>
      </c>
      <c r="C129" s="41" t="s">
        <v>30</v>
      </c>
      <c r="D129" s="29" t="s">
        <v>307</v>
      </c>
      <c r="E129" s="30" t="s">
        <v>150</v>
      </c>
      <c r="F129" s="62">
        <v>440</v>
      </c>
      <c r="G129" s="53">
        <v>9.61</v>
      </c>
      <c r="H129" s="53">
        <f t="shared" ref="H129:H138" si="18">ROUND(G129 * (1 + 31.29 / 100), 2)</f>
        <v>12.62</v>
      </c>
      <c r="I129" s="53">
        <f t="shared" ref="I129:I138" si="19">ROUND(F129 * H129, 2)</f>
        <v>5552.8</v>
      </c>
      <c r="J129" s="54">
        <f t="shared" si="11"/>
        <v>6.6324305898111838E-5</v>
      </c>
    </row>
    <row r="130" spans="1:10" ht="38.25" x14ac:dyDescent="0.2">
      <c r="A130" s="39" t="s">
        <v>308</v>
      </c>
      <c r="B130" s="40" t="s">
        <v>309</v>
      </c>
      <c r="C130" s="41" t="s">
        <v>30</v>
      </c>
      <c r="D130" s="29" t="s">
        <v>310</v>
      </c>
      <c r="E130" s="30" t="s">
        <v>150</v>
      </c>
      <c r="F130" s="62">
        <v>800</v>
      </c>
      <c r="G130" s="53">
        <v>15.41</v>
      </c>
      <c r="H130" s="53">
        <f t="shared" si="18"/>
        <v>20.23</v>
      </c>
      <c r="I130" s="53">
        <f t="shared" si="19"/>
        <v>16184</v>
      </c>
      <c r="J130" s="54">
        <f t="shared" si="11"/>
        <v>1.9330654204276077E-4</v>
      </c>
    </row>
    <row r="131" spans="1:10" ht="38.25" x14ac:dyDescent="0.2">
      <c r="A131" s="39" t="s">
        <v>311</v>
      </c>
      <c r="B131" s="40" t="s">
        <v>312</v>
      </c>
      <c r="C131" s="41" t="s">
        <v>30</v>
      </c>
      <c r="D131" s="29" t="s">
        <v>313</v>
      </c>
      <c r="E131" s="30" t="s">
        <v>150</v>
      </c>
      <c r="F131" s="62">
        <v>500</v>
      </c>
      <c r="G131" s="53">
        <v>24.21</v>
      </c>
      <c r="H131" s="53">
        <f t="shared" si="18"/>
        <v>31.79</v>
      </c>
      <c r="I131" s="53">
        <f t="shared" si="19"/>
        <v>15895</v>
      </c>
      <c r="J131" s="54">
        <f t="shared" si="11"/>
        <v>1.8985463950628291E-4</v>
      </c>
    </row>
    <row r="132" spans="1:10" ht="38.25" x14ac:dyDescent="0.2">
      <c r="A132" s="39" t="s">
        <v>314</v>
      </c>
      <c r="B132" s="40" t="s">
        <v>315</v>
      </c>
      <c r="C132" s="41" t="s">
        <v>30</v>
      </c>
      <c r="D132" s="29" t="s">
        <v>316</v>
      </c>
      <c r="E132" s="30" t="s">
        <v>150</v>
      </c>
      <c r="F132" s="62">
        <v>960</v>
      </c>
      <c r="G132" s="53">
        <v>25.14</v>
      </c>
      <c r="H132" s="53">
        <f t="shared" si="18"/>
        <v>33.01</v>
      </c>
      <c r="I132" s="53">
        <f t="shared" si="19"/>
        <v>31689.599999999999</v>
      </c>
      <c r="J132" s="54">
        <f t="shared" si="11"/>
        <v>3.7851007134937414E-4</v>
      </c>
    </row>
    <row r="133" spans="1:10" ht="38.25" x14ac:dyDescent="0.2">
      <c r="A133" s="39" t="s">
        <v>317</v>
      </c>
      <c r="B133" s="40" t="s">
        <v>318</v>
      </c>
      <c r="C133" s="41" t="s">
        <v>30</v>
      </c>
      <c r="D133" s="29" t="s">
        <v>319</v>
      </c>
      <c r="E133" s="30" t="s">
        <v>150</v>
      </c>
      <c r="F133" s="62">
        <v>250</v>
      </c>
      <c r="G133" s="53">
        <v>37.409999999999997</v>
      </c>
      <c r="H133" s="53">
        <f t="shared" si="18"/>
        <v>49.12</v>
      </c>
      <c r="I133" s="53">
        <f t="shared" si="19"/>
        <v>12280</v>
      </c>
      <c r="J133" s="54">
        <f t="shared" ref="J133:J196" si="20">I133 / 83721946.65</f>
        <v>1.4667599705172406E-4</v>
      </c>
    </row>
    <row r="134" spans="1:10" ht="38.25" x14ac:dyDescent="0.2">
      <c r="A134" s="39" t="s">
        <v>320</v>
      </c>
      <c r="B134" s="40" t="s">
        <v>321</v>
      </c>
      <c r="C134" s="41" t="s">
        <v>30</v>
      </c>
      <c r="D134" s="29" t="s">
        <v>322</v>
      </c>
      <c r="E134" s="30" t="s">
        <v>150</v>
      </c>
      <c r="F134" s="62">
        <v>400</v>
      </c>
      <c r="G134" s="53">
        <v>54.44</v>
      </c>
      <c r="H134" s="53">
        <f t="shared" si="18"/>
        <v>71.47</v>
      </c>
      <c r="I134" s="53">
        <f t="shared" si="19"/>
        <v>28588</v>
      </c>
      <c r="J134" s="54">
        <f t="shared" si="20"/>
        <v>3.414636322243231E-4</v>
      </c>
    </row>
    <row r="135" spans="1:10" ht="38.25" x14ac:dyDescent="0.2">
      <c r="A135" s="39" t="s">
        <v>323</v>
      </c>
      <c r="B135" s="40" t="s">
        <v>324</v>
      </c>
      <c r="C135" s="41" t="s">
        <v>30</v>
      </c>
      <c r="D135" s="29" t="s">
        <v>325</v>
      </c>
      <c r="E135" s="30" t="s">
        <v>150</v>
      </c>
      <c r="F135" s="62">
        <v>1600</v>
      </c>
      <c r="G135" s="53">
        <v>75.45</v>
      </c>
      <c r="H135" s="53">
        <f t="shared" si="18"/>
        <v>99.06</v>
      </c>
      <c r="I135" s="53">
        <f t="shared" si="19"/>
        <v>158496</v>
      </c>
      <c r="J135" s="54">
        <f t="shared" si="20"/>
        <v>1.8931236831197114E-3</v>
      </c>
    </row>
    <row r="136" spans="1:10" ht="38.25" x14ac:dyDescent="0.2">
      <c r="A136" s="39" t="s">
        <v>326</v>
      </c>
      <c r="B136" s="40" t="s">
        <v>327</v>
      </c>
      <c r="C136" s="41" t="s">
        <v>30</v>
      </c>
      <c r="D136" s="29" t="s">
        <v>328</v>
      </c>
      <c r="E136" s="30" t="s">
        <v>150</v>
      </c>
      <c r="F136" s="62">
        <v>100</v>
      </c>
      <c r="G136" s="53">
        <v>97.6</v>
      </c>
      <c r="H136" s="53">
        <f t="shared" si="18"/>
        <v>128.13999999999999</v>
      </c>
      <c r="I136" s="53">
        <f t="shared" si="19"/>
        <v>12814</v>
      </c>
      <c r="J136" s="54">
        <f t="shared" si="20"/>
        <v>1.5305425294957591E-4</v>
      </c>
    </row>
    <row r="137" spans="1:10" ht="25.5" x14ac:dyDescent="0.2">
      <c r="A137" s="39" t="s">
        <v>329</v>
      </c>
      <c r="B137" s="40" t="s">
        <v>330</v>
      </c>
      <c r="C137" s="41" t="s">
        <v>22</v>
      </c>
      <c r="D137" s="29" t="s">
        <v>331</v>
      </c>
      <c r="E137" s="30" t="s">
        <v>150</v>
      </c>
      <c r="F137" s="62">
        <v>100</v>
      </c>
      <c r="G137" s="53">
        <v>26.5</v>
      </c>
      <c r="H137" s="53">
        <f t="shared" si="18"/>
        <v>34.79</v>
      </c>
      <c r="I137" s="53">
        <f t="shared" si="19"/>
        <v>3479</v>
      </c>
      <c r="J137" s="54">
        <f t="shared" si="20"/>
        <v>4.1554217731510422E-5</v>
      </c>
    </row>
    <row r="138" spans="1:10" ht="25.5" x14ac:dyDescent="0.2">
      <c r="A138" s="39" t="s">
        <v>332</v>
      </c>
      <c r="B138" s="40" t="s">
        <v>333</v>
      </c>
      <c r="C138" s="41" t="s">
        <v>30</v>
      </c>
      <c r="D138" s="29" t="s">
        <v>334</v>
      </c>
      <c r="E138" s="30" t="s">
        <v>150</v>
      </c>
      <c r="F138" s="62">
        <v>210</v>
      </c>
      <c r="G138" s="53">
        <v>56.64</v>
      </c>
      <c r="H138" s="53">
        <f t="shared" si="18"/>
        <v>74.36</v>
      </c>
      <c r="I138" s="53">
        <f t="shared" si="19"/>
        <v>15615.6</v>
      </c>
      <c r="J138" s="54">
        <f t="shared" si="20"/>
        <v>1.8651740224437315E-4</v>
      </c>
    </row>
    <row r="139" spans="1:10" x14ac:dyDescent="0.2">
      <c r="A139" s="42" t="s">
        <v>335</v>
      </c>
      <c r="B139" s="43"/>
      <c r="C139" s="43"/>
      <c r="D139" s="31" t="s">
        <v>2447</v>
      </c>
      <c r="E139" s="43" t="s">
        <v>2740</v>
      </c>
      <c r="F139" s="63"/>
      <c r="G139" s="43"/>
      <c r="H139" s="43"/>
      <c r="I139" s="55"/>
      <c r="J139" s="56"/>
    </row>
    <row r="140" spans="1:10" ht="25.5" x14ac:dyDescent="0.2">
      <c r="A140" s="44" t="s">
        <v>336</v>
      </c>
      <c r="B140" s="45" t="s">
        <v>337</v>
      </c>
      <c r="C140" s="46" t="s">
        <v>27</v>
      </c>
      <c r="D140" s="32" t="s">
        <v>2448</v>
      </c>
      <c r="E140" s="33" t="s">
        <v>43</v>
      </c>
      <c r="F140" s="64">
        <v>1</v>
      </c>
      <c r="G140" s="57">
        <v>19882.16</v>
      </c>
      <c r="H140" s="57">
        <f t="shared" ref="H140:H150" si="21">ROUND(G140 * (1 + 31.29 / 100), 2)</f>
        <v>26103.29</v>
      </c>
      <c r="I140" s="57">
        <f t="shared" ref="I140:I150" si="22">ROUND(F140 * H140, 2)</f>
        <v>26103.29</v>
      </c>
      <c r="J140" s="58">
        <f t="shared" si="20"/>
        <v>3.1178551197722301E-4</v>
      </c>
    </row>
    <row r="141" spans="1:10" ht="38.25" x14ac:dyDescent="0.2">
      <c r="A141" s="39" t="s">
        <v>338</v>
      </c>
      <c r="B141" s="40" t="s">
        <v>339</v>
      </c>
      <c r="C141" s="41" t="s">
        <v>27</v>
      </c>
      <c r="D141" s="29" t="s">
        <v>2449</v>
      </c>
      <c r="E141" s="30" t="s">
        <v>43</v>
      </c>
      <c r="F141" s="62">
        <v>1</v>
      </c>
      <c r="G141" s="53">
        <v>3208.28</v>
      </c>
      <c r="H141" s="53">
        <f t="shared" si="21"/>
        <v>4212.1499999999996</v>
      </c>
      <c r="I141" s="53">
        <f t="shared" si="22"/>
        <v>4212.1499999999996</v>
      </c>
      <c r="J141" s="54">
        <f t="shared" si="20"/>
        <v>5.0311180861679108E-5</v>
      </c>
    </row>
    <row r="142" spans="1:10" ht="38.25" x14ac:dyDescent="0.2">
      <c r="A142" s="44" t="s">
        <v>340</v>
      </c>
      <c r="B142" s="45" t="s">
        <v>341</v>
      </c>
      <c r="C142" s="46" t="s">
        <v>27</v>
      </c>
      <c r="D142" s="32" t="s">
        <v>2450</v>
      </c>
      <c r="E142" s="33" t="s">
        <v>43</v>
      </c>
      <c r="F142" s="64">
        <v>2</v>
      </c>
      <c r="G142" s="57">
        <v>3243.49</v>
      </c>
      <c r="H142" s="57">
        <f t="shared" si="21"/>
        <v>4258.38</v>
      </c>
      <c r="I142" s="57">
        <f t="shared" si="22"/>
        <v>8516.76</v>
      </c>
      <c r="J142" s="58">
        <f t="shared" si="20"/>
        <v>1.0172673164904247E-4</v>
      </c>
    </row>
    <row r="143" spans="1:10" ht="25.5" x14ac:dyDescent="0.2">
      <c r="A143" s="44" t="s">
        <v>342</v>
      </c>
      <c r="B143" s="45" t="s">
        <v>343</v>
      </c>
      <c r="C143" s="46" t="s">
        <v>22</v>
      </c>
      <c r="D143" s="32" t="s">
        <v>2451</v>
      </c>
      <c r="E143" s="33" t="s">
        <v>43</v>
      </c>
      <c r="F143" s="64">
        <v>1</v>
      </c>
      <c r="G143" s="57">
        <v>2390</v>
      </c>
      <c r="H143" s="57">
        <f t="shared" si="21"/>
        <v>3137.83</v>
      </c>
      <c r="I143" s="57">
        <f t="shared" si="22"/>
        <v>3137.83</v>
      </c>
      <c r="J143" s="58">
        <f t="shared" si="20"/>
        <v>3.7479181093551408E-5</v>
      </c>
    </row>
    <row r="144" spans="1:10" ht="25.5" x14ac:dyDescent="0.2">
      <c r="A144" s="44" t="s">
        <v>344</v>
      </c>
      <c r="B144" s="45" t="s">
        <v>345</v>
      </c>
      <c r="C144" s="46" t="s">
        <v>22</v>
      </c>
      <c r="D144" s="32" t="s">
        <v>2452</v>
      </c>
      <c r="E144" s="33" t="s">
        <v>43</v>
      </c>
      <c r="F144" s="64">
        <v>1</v>
      </c>
      <c r="G144" s="57">
        <v>3490</v>
      </c>
      <c r="H144" s="57">
        <f t="shared" si="21"/>
        <v>4582.0200000000004</v>
      </c>
      <c r="I144" s="57">
        <f t="shared" si="22"/>
        <v>4582.0200000000004</v>
      </c>
      <c r="J144" s="58">
        <f t="shared" si="20"/>
        <v>5.4729018893399083E-5</v>
      </c>
    </row>
    <row r="145" spans="1:10" ht="25.5" x14ac:dyDescent="0.2">
      <c r="A145" s="44" t="s">
        <v>346</v>
      </c>
      <c r="B145" s="45" t="s">
        <v>347</v>
      </c>
      <c r="C145" s="46" t="s">
        <v>30</v>
      </c>
      <c r="D145" s="32" t="s">
        <v>348</v>
      </c>
      <c r="E145" s="33" t="s">
        <v>43</v>
      </c>
      <c r="F145" s="64">
        <v>9</v>
      </c>
      <c r="G145" s="57">
        <v>1.71</v>
      </c>
      <c r="H145" s="57">
        <f t="shared" si="21"/>
        <v>2.25</v>
      </c>
      <c r="I145" s="57">
        <f t="shared" si="22"/>
        <v>20.25</v>
      </c>
      <c r="J145" s="58">
        <f t="shared" si="20"/>
        <v>2.4187206354213454E-7</v>
      </c>
    </row>
    <row r="146" spans="1:10" ht="25.5" x14ac:dyDescent="0.2">
      <c r="A146" s="44" t="s">
        <v>349</v>
      </c>
      <c r="B146" s="45" t="s">
        <v>350</v>
      </c>
      <c r="C146" s="46" t="s">
        <v>30</v>
      </c>
      <c r="D146" s="32" t="s">
        <v>351</v>
      </c>
      <c r="E146" s="33" t="s">
        <v>43</v>
      </c>
      <c r="F146" s="64">
        <v>12</v>
      </c>
      <c r="G146" s="57">
        <v>2.19</v>
      </c>
      <c r="H146" s="57">
        <f t="shared" si="21"/>
        <v>2.88</v>
      </c>
      <c r="I146" s="57">
        <f t="shared" si="22"/>
        <v>34.56</v>
      </c>
      <c r="J146" s="58">
        <f t="shared" si="20"/>
        <v>4.12794988445243E-7</v>
      </c>
    </row>
    <row r="147" spans="1:10" ht="25.5" x14ac:dyDescent="0.2">
      <c r="A147" s="44" t="s">
        <v>352</v>
      </c>
      <c r="B147" s="45" t="s">
        <v>353</v>
      </c>
      <c r="C147" s="46" t="s">
        <v>30</v>
      </c>
      <c r="D147" s="32" t="s">
        <v>354</v>
      </c>
      <c r="E147" s="33" t="s">
        <v>43</v>
      </c>
      <c r="F147" s="64">
        <v>49</v>
      </c>
      <c r="G147" s="57">
        <v>3.03</v>
      </c>
      <c r="H147" s="57">
        <f t="shared" si="21"/>
        <v>3.98</v>
      </c>
      <c r="I147" s="57">
        <f t="shared" si="22"/>
        <v>195.02</v>
      </c>
      <c r="J147" s="58">
        <f t="shared" si="20"/>
        <v>2.3293772756536832E-6</v>
      </c>
    </row>
    <row r="148" spans="1:10" ht="25.5" x14ac:dyDescent="0.2">
      <c r="A148" s="44" t="s">
        <v>355</v>
      </c>
      <c r="B148" s="45" t="s">
        <v>356</v>
      </c>
      <c r="C148" s="46" t="s">
        <v>30</v>
      </c>
      <c r="D148" s="32" t="s">
        <v>357</v>
      </c>
      <c r="E148" s="33" t="s">
        <v>43</v>
      </c>
      <c r="F148" s="64">
        <v>33</v>
      </c>
      <c r="G148" s="57">
        <v>5.93</v>
      </c>
      <c r="H148" s="57">
        <f t="shared" si="21"/>
        <v>7.79</v>
      </c>
      <c r="I148" s="57">
        <f t="shared" si="22"/>
        <v>257.07</v>
      </c>
      <c r="J148" s="58">
        <f t="shared" si="20"/>
        <v>3.0705210555445197E-6</v>
      </c>
    </row>
    <row r="149" spans="1:10" ht="25.5" x14ac:dyDescent="0.2">
      <c r="A149" s="44" t="s">
        <v>358</v>
      </c>
      <c r="B149" s="45" t="s">
        <v>359</v>
      </c>
      <c r="C149" s="46" t="s">
        <v>30</v>
      </c>
      <c r="D149" s="32" t="s">
        <v>360</v>
      </c>
      <c r="E149" s="33" t="s">
        <v>43</v>
      </c>
      <c r="F149" s="64">
        <v>33</v>
      </c>
      <c r="G149" s="57">
        <v>7.39</v>
      </c>
      <c r="H149" s="57">
        <f t="shared" si="21"/>
        <v>9.6999999999999993</v>
      </c>
      <c r="I149" s="57">
        <f t="shared" si="22"/>
        <v>320.10000000000002</v>
      </c>
      <c r="J149" s="58">
        <f t="shared" si="20"/>
        <v>3.8233702488808535E-6</v>
      </c>
    </row>
    <row r="150" spans="1:10" ht="25.5" x14ac:dyDescent="0.2">
      <c r="A150" s="44" t="s">
        <v>361</v>
      </c>
      <c r="B150" s="45" t="s">
        <v>362</v>
      </c>
      <c r="C150" s="46" t="s">
        <v>30</v>
      </c>
      <c r="D150" s="32" t="s">
        <v>363</v>
      </c>
      <c r="E150" s="33" t="s">
        <v>43</v>
      </c>
      <c r="F150" s="64">
        <v>60</v>
      </c>
      <c r="G150" s="57">
        <v>9.1</v>
      </c>
      <c r="H150" s="57">
        <f t="shared" si="21"/>
        <v>11.95</v>
      </c>
      <c r="I150" s="57">
        <f t="shared" si="22"/>
        <v>717</v>
      </c>
      <c r="J150" s="58">
        <f t="shared" si="20"/>
        <v>8.5640626943066906E-6</v>
      </c>
    </row>
    <row r="151" spans="1:10" x14ac:dyDescent="0.2">
      <c r="A151" s="42" t="s">
        <v>364</v>
      </c>
      <c r="B151" s="43"/>
      <c r="C151" s="43"/>
      <c r="D151" s="31" t="s">
        <v>2453</v>
      </c>
      <c r="E151" s="43" t="s">
        <v>2740</v>
      </c>
      <c r="F151" s="63"/>
      <c r="G151" s="43"/>
      <c r="H151" s="43"/>
      <c r="I151" s="55"/>
      <c r="J151" s="56"/>
    </row>
    <row r="152" spans="1:10" ht="25.5" x14ac:dyDescent="0.2">
      <c r="A152" s="44" t="s">
        <v>365</v>
      </c>
      <c r="B152" s="45" t="s">
        <v>366</v>
      </c>
      <c r="C152" s="46" t="s">
        <v>30</v>
      </c>
      <c r="D152" s="32" t="s">
        <v>367</v>
      </c>
      <c r="E152" s="33" t="s">
        <v>43</v>
      </c>
      <c r="F152" s="64">
        <v>8</v>
      </c>
      <c r="G152" s="57">
        <v>120.88</v>
      </c>
      <c r="H152" s="57">
        <f>ROUND(G152 * (1 + 31.29 / 100), 2)</f>
        <v>158.69999999999999</v>
      </c>
      <c r="I152" s="57">
        <f>ROUND(F152 * H152, 2)</f>
        <v>1269.5999999999999</v>
      </c>
      <c r="J152" s="58">
        <f t="shared" si="20"/>
        <v>1.5164482561634272E-5</v>
      </c>
    </row>
    <row r="153" spans="1:10" ht="25.5" x14ac:dyDescent="0.2">
      <c r="A153" s="39" t="s">
        <v>368</v>
      </c>
      <c r="B153" s="40" t="s">
        <v>369</v>
      </c>
      <c r="C153" s="41" t="s">
        <v>30</v>
      </c>
      <c r="D153" s="29" t="s">
        <v>370</v>
      </c>
      <c r="E153" s="30" t="s">
        <v>43</v>
      </c>
      <c r="F153" s="62">
        <v>1</v>
      </c>
      <c r="G153" s="53">
        <v>86.73</v>
      </c>
      <c r="H153" s="53">
        <f>ROUND(G153 * (1 + 31.29 / 100), 2)</f>
        <v>113.87</v>
      </c>
      <c r="I153" s="53">
        <f>ROUND(F153 * H153, 2)</f>
        <v>113.87</v>
      </c>
      <c r="J153" s="54">
        <f t="shared" si="20"/>
        <v>1.3600973765700179E-6</v>
      </c>
    </row>
    <row r="154" spans="1:10" ht="25.5" x14ac:dyDescent="0.2">
      <c r="A154" s="39" t="s">
        <v>371</v>
      </c>
      <c r="B154" s="40" t="s">
        <v>372</v>
      </c>
      <c r="C154" s="41" t="s">
        <v>27</v>
      </c>
      <c r="D154" s="29" t="s">
        <v>2454</v>
      </c>
      <c r="E154" s="30" t="s">
        <v>43</v>
      </c>
      <c r="F154" s="62">
        <v>2</v>
      </c>
      <c r="G154" s="53">
        <v>565.01</v>
      </c>
      <c r="H154" s="53">
        <f>ROUND(G154 * (1 + 31.29 / 100), 2)</f>
        <v>741.8</v>
      </c>
      <c r="I154" s="53">
        <f>ROUND(F154 * H154, 2)</f>
        <v>1483.6</v>
      </c>
      <c r="J154" s="54">
        <f t="shared" si="20"/>
        <v>1.772056264054868E-5</v>
      </c>
    </row>
    <row r="155" spans="1:10" ht="25.5" x14ac:dyDescent="0.2">
      <c r="A155" s="39" t="s">
        <v>373</v>
      </c>
      <c r="B155" s="40" t="s">
        <v>374</v>
      </c>
      <c r="C155" s="41" t="s">
        <v>27</v>
      </c>
      <c r="D155" s="29" t="s">
        <v>2455</v>
      </c>
      <c r="E155" s="30" t="s">
        <v>43</v>
      </c>
      <c r="F155" s="62">
        <v>6</v>
      </c>
      <c r="G155" s="53">
        <v>1207.23</v>
      </c>
      <c r="H155" s="53">
        <f>ROUND(G155 * (1 + 31.29 / 100), 2)</f>
        <v>1584.97</v>
      </c>
      <c r="I155" s="53">
        <f>ROUND(F155 * H155, 2)</f>
        <v>9509.82</v>
      </c>
      <c r="J155" s="54">
        <f t="shared" si="20"/>
        <v>1.1358813764514873E-4</v>
      </c>
    </row>
    <row r="156" spans="1:10" ht="25.5" x14ac:dyDescent="0.2">
      <c r="A156" s="39" t="s">
        <v>375</v>
      </c>
      <c r="B156" s="40" t="s">
        <v>177</v>
      </c>
      <c r="C156" s="41" t="s">
        <v>22</v>
      </c>
      <c r="D156" s="29" t="s">
        <v>2406</v>
      </c>
      <c r="E156" s="30" t="s">
        <v>43</v>
      </c>
      <c r="F156" s="62">
        <v>2</v>
      </c>
      <c r="G156" s="53">
        <v>1657.54</v>
      </c>
      <c r="H156" s="53">
        <f>ROUND(G156 * (1 + 31.29 / 100), 2)</f>
        <v>2176.1799999999998</v>
      </c>
      <c r="I156" s="53">
        <f>ROUND(F156 * H156, 2)</f>
        <v>4352.3599999999997</v>
      </c>
      <c r="J156" s="54">
        <f t="shared" si="20"/>
        <v>5.1985891085345415E-5</v>
      </c>
    </row>
    <row r="157" spans="1:10" x14ac:dyDescent="0.2">
      <c r="A157" s="42" t="s">
        <v>376</v>
      </c>
      <c r="B157" s="43"/>
      <c r="C157" s="43"/>
      <c r="D157" s="31" t="s">
        <v>2456</v>
      </c>
      <c r="E157" s="43" t="s">
        <v>2740</v>
      </c>
      <c r="F157" s="63"/>
      <c r="G157" s="43"/>
      <c r="H157" s="43"/>
      <c r="I157" s="55"/>
      <c r="J157" s="56"/>
    </row>
    <row r="158" spans="1:10" x14ac:dyDescent="0.2">
      <c r="A158" s="42" t="s">
        <v>377</v>
      </c>
      <c r="B158" s="43"/>
      <c r="C158" s="43"/>
      <c r="D158" s="31" t="s">
        <v>2428</v>
      </c>
      <c r="E158" s="43" t="s">
        <v>2740</v>
      </c>
      <c r="F158" s="63"/>
      <c r="G158" s="43"/>
      <c r="H158" s="43"/>
      <c r="I158" s="55"/>
      <c r="J158" s="56"/>
    </row>
    <row r="159" spans="1:10" ht="25.5" x14ac:dyDescent="0.2">
      <c r="A159" s="39" t="s">
        <v>378</v>
      </c>
      <c r="B159" s="40" t="s">
        <v>250</v>
      </c>
      <c r="C159" s="41" t="s">
        <v>30</v>
      </c>
      <c r="D159" s="29" t="s">
        <v>251</v>
      </c>
      <c r="E159" s="30" t="s">
        <v>2742</v>
      </c>
      <c r="F159" s="62">
        <v>55.18</v>
      </c>
      <c r="G159" s="53">
        <v>66.38</v>
      </c>
      <c r="H159" s="53">
        <f t="shared" ref="H159:H164" si="23">ROUND(G159 * (1 + 31.29 / 100), 2)</f>
        <v>87.15</v>
      </c>
      <c r="I159" s="53">
        <f t="shared" ref="I159:I164" si="24">ROUND(F159 * H159, 2)</f>
        <v>4808.9399999999996</v>
      </c>
      <c r="J159" s="54">
        <f t="shared" si="20"/>
        <v>5.7439419321003081E-5</v>
      </c>
    </row>
    <row r="160" spans="1:10" ht="38.25" x14ac:dyDescent="0.2">
      <c r="A160" s="39" t="s">
        <v>379</v>
      </c>
      <c r="B160" s="40" t="s">
        <v>380</v>
      </c>
      <c r="C160" s="41" t="s">
        <v>30</v>
      </c>
      <c r="D160" s="29" t="s">
        <v>381</v>
      </c>
      <c r="E160" s="30" t="s">
        <v>150</v>
      </c>
      <c r="F160" s="62">
        <v>367.89</v>
      </c>
      <c r="G160" s="53">
        <v>8.56</v>
      </c>
      <c r="H160" s="53">
        <f t="shared" si="23"/>
        <v>11.24</v>
      </c>
      <c r="I160" s="53">
        <f t="shared" si="24"/>
        <v>4135.08</v>
      </c>
      <c r="J160" s="54">
        <f t="shared" si="20"/>
        <v>4.9390633704286901E-5</v>
      </c>
    </row>
    <row r="161" spans="1:10" x14ac:dyDescent="0.2">
      <c r="A161" s="39" t="s">
        <v>382</v>
      </c>
      <c r="B161" s="40" t="s">
        <v>255</v>
      </c>
      <c r="C161" s="41" t="s">
        <v>30</v>
      </c>
      <c r="D161" s="29" t="s">
        <v>256</v>
      </c>
      <c r="E161" s="30" t="s">
        <v>2742</v>
      </c>
      <c r="F161" s="62">
        <v>55</v>
      </c>
      <c r="G161" s="53">
        <v>17.420000000000002</v>
      </c>
      <c r="H161" s="53">
        <f t="shared" si="23"/>
        <v>22.87</v>
      </c>
      <c r="I161" s="53">
        <f t="shared" si="24"/>
        <v>1257.8499999999999</v>
      </c>
      <c r="J161" s="54">
        <f t="shared" si="20"/>
        <v>1.5024137043282662E-5</v>
      </c>
    </row>
    <row r="162" spans="1:10" ht="51" x14ac:dyDescent="0.2">
      <c r="A162" s="39" t="s">
        <v>383</v>
      </c>
      <c r="B162" s="40" t="s">
        <v>384</v>
      </c>
      <c r="C162" s="41" t="s">
        <v>27</v>
      </c>
      <c r="D162" s="29" t="s">
        <v>2457</v>
      </c>
      <c r="E162" s="30" t="s">
        <v>43</v>
      </c>
      <c r="F162" s="62">
        <v>13</v>
      </c>
      <c r="G162" s="53">
        <v>4649.75</v>
      </c>
      <c r="H162" s="53">
        <f t="shared" si="23"/>
        <v>6104.66</v>
      </c>
      <c r="I162" s="53">
        <f t="shared" si="24"/>
        <v>79360.58</v>
      </c>
      <c r="J162" s="54">
        <f t="shared" si="20"/>
        <v>9.4790653079015563E-4</v>
      </c>
    </row>
    <row r="163" spans="1:10" ht="38.25" x14ac:dyDescent="0.2">
      <c r="A163" s="39" t="s">
        <v>385</v>
      </c>
      <c r="B163" s="40" t="s">
        <v>386</v>
      </c>
      <c r="C163" s="41" t="s">
        <v>30</v>
      </c>
      <c r="D163" s="29" t="s">
        <v>387</v>
      </c>
      <c r="E163" s="30" t="s">
        <v>43</v>
      </c>
      <c r="F163" s="62">
        <v>10</v>
      </c>
      <c r="G163" s="53">
        <v>141.47999999999999</v>
      </c>
      <c r="H163" s="53">
        <f t="shared" si="23"/>
        <v>185.75</v>
      </c>
      <c r="I163" s="53">
        <f t="shared" si="24"/>
        <v>1857.5</v>
      </c>
      <c r="J163" s="54">
        <f t="shared" si="20"/>
        <v>2.2186536198988392E-5</v>
      </c>
    </row>
    <row r="164" spans="1:10" ht="38.25" x14ac:dyDescent="0.2">
      <c r="A164" s="39" t="s">
        <v>388</v>
      </c>
      <c r="B164" s="40" t="s">
        <v>389</v>
      </c>
      <c r="C164" s="41" t="s">
        <v>30</v>
      </c>
      <c r="D164" s="29" t="s">
        <v>390</v>
      </c>
      <c r="E164" s="30" t="s">
        <v>43</v>
      </c>
      <c r="F164" s="62">
        <v>2</v>
      </c>
      <c r="G164" s="53">
        <v>223.28</v>
      </c>
      <c r="H164" s="53">
        <f t="shared" si="23"/>
        <v>293.14</v>
      </c>
      <c r="I164" s="53">
        <f t="shared" si="24"/>
        <v>586.28</v>
      </c>
      <c r="J164" s="54">
        <f t="shared" si="20"/>
        <v>7.0027038722707477E-6</v>
      </c>
    </row>
    <row r="165" spans="1:10" x14ac:dyDescent="0.2">
      <c r="A165" s="42" t="s">
        <v>391</v>
      </c>
      <c r="B165" s="43"/>
      <c r="C165" s="43"/>
      <c r="D165" s="31" t="s">
        <v>2458</v>
      </c>
      <c r="E165" s="43" t="s">
        <v>2740</v>
      </c>
      <c r="F165" s="63"/>
      <c r="G165" s="43"/>
      <c r="H165" s="43"/>
      <c r="I165" s="55"/>
      <c r="J165" s="56"/>
    </row>
    <row r="166" spans="1:10" ht="25.5" x14ac:dyDescent="0.2">
      <c r="A166" s="39" t="s">
        <v>392</v>
      </c>
      <c r="B166" s="40" t="s">
        <v>393</v>
      </c>
      <c r="C166" s="41" t="s">
        <v>27</v>
      </c>
      <c r="D166" s="29" t="s">
        <v>2459</v>
      </c>
      <c r="E166" s="30" t="s">
        <v>43</v>
      </c>
      <c r="F166" s="62">
        <v>788</v>
      </c>
      <c r="G166" s="53">
        <v>6.59</v>
      </c>
      <c r="H166" s="53">
        <f t="shared" ref="H166:H171" si="25">ROUND(G166 * (1 + 31.29 / 100), 2)</f>
        <v>8.65</v>
      </c>
      <c r="I166" s="53">
        <f t="shared" ref="I166:I171" si="26">ROUND(F166 * H166, 2)</f>
        <v>6816.2</v>
      </c>
      <c r="J166" s="54">
        <f t="shared" si="20"/>
        <v>8.1414733803254194E-5</v>
      </c>
    </row>
    <row r="167" spans="1:10" ht="25.5" x14ac:dyDescent="0.2">
      <c r="A167" s="39" t="s">
        <v>394</v>
      </c>
      <c r="B167" s="40" t="s">
        <v>395</v>
      </c>
      <c r="C167" s="41" t="s">
        <v>27</v>
      </c>
      <c r="D167" s="29" t="s">
        <v>2460</v>
      </c>
      <c r="E167" s="30" t="s">
        <v>43</v>
      </c>
      <c r="F167" s="62">
        <v>34</v>
      </c>
      <c r="G167" s="53">
        <v>22.39</v>
      </c>
      <c r="H167" s="53">
        <f t="shared" si="25"/>
        <v>29.4</v>
      </c>
      <c r="I167" s="53">
        <f t="shared" si="26"/>
        <v>999.6</v>
      </c>
      <c r="J167" s="54">
        <f t="shared" si="20"/>
        <v>1.1939521714405813E-5</v>
      </c>
    </row>
    <row r="168" spans="1:10" ht="25.5" x14ac:dyDescent="0.2">
      <c r="A168" s="39" t="s">
        <v>396</v>
      </c>
      <c r="B168" s="40" t="s">
        <v>397</v>
      </c>
      <c r="C168" s="41" t="s">
        <v>27</v>
      </c>
      <c r="D168" s="29" t="s">
        <v>2461</v>
      </c>
      <c r="E168" s="30" t="s">
        <v>43</v>
      </c>
      <c r="F168" s="62">
        <v>146</v>
      </c>
      <c r="G168" s="53">
        <v>12.7</v>
      </c>
      <c r="H168" s="53">
        <f t="shared" si="25"/>
        <v>16.670000000000002</v>
      </c>
      <c r="I168" s="53">
        <f t="shared" si="26"/>
        <v>2433.8200000000002</v>
      </c>
      <c r="J168" s="54">
        <f t="shared" si="20"/>
        <v>2.9070274848894713E-5</v>
      </c>
    </row>
    <row r="169" spans="1:10" ht="25.5" x14ac:dyDescent="0.2">
      <c r="A169" s="39" t="s">
        <v>398</v>
      </c>
      <c r="B169" s="40" t="s">
        <v>399</v>
      </c>
      <c r="C169" s="41" t="s">
        <v>22</v>
      </c>
      <c r="D169" s="29" t="s">
        <v>2462</v>
      </c>
      <c r="E169" s="30" t="s">
        <v>43</v>
      </c>
      <c r="F169" s="62">
        <v>1</v>
      </c>
      <c r="G169" s="53">
        <v>36.409999999999997</v>
      </c>
      <c r="H169" s="53">
        <f t="shared" si="25"/>
        <v>47.8</v>
      </c>
      <c r="I169" s="53">
        <f t="shared" si="26"/>
        <v>47.8</v>
      </c>
      <c r="J169" s="54">
        <f t="shared" si="20"/>
        <v>5.7093751295377925E-7</v>
      </c>
    </row>
    <row r="170" spans="1:10" ht="25.5" x14ac:dyDescent="0.2">
      <c r="A170" s="39" t="s">
        <v>400</v>
      </c>
      <c r="B170" s="40" t="s">
        <v>401</v>
      </c>
      <c r="C170" s="41" t="s">
        <v>27</v>
      </c>
      <c r="D170" s="29" t="s">
        <v>2463</v>
      </c>
      <c r="E170" s="30" t="s">
        <v>43</v>
      </c>
      <c r="F170" s="62">
        <v>1660</v>
      </c>
      <c r="G170" s="53">
        <v>5.0599999999999996</v>
      </c>
      <c r="H170" s="53">
        <f t="shared" si="25"/>
        <v>6.64</v>
      </c>
      <c r="I170" s="53">
        <f t="shared" si="26"/>
        <v>11022.4</v>
      </c>
      <c r="J170" s="54">
        <f t="shared" si="20"/>
        <v>1.3165484608329995E-4</v>
      </c>
    </row>
    <row r="171" spans="1:10" x14ac:dyDescent="0.2">
      <c r="A171" s="39" t="s">
        <v>402</v>
      </c>
      <c r="B171" s="40" t="s">
        <v>403</v>
      </c>
      <c r="C171" s="41" t="s">
        <v>27</v>
      </c>
      <c r="D171" s="29" t="s">
        <v>2464</v>
      </c>
      <c r="E171" s="30" t="s">
        <v>43</v>
      </c>
      <c r="F171" s="62">
        <v>107</v>
      </c>
      <c r="G171" s="53">
        <v>5.34</v>
      </c>
      <c r="H171" s="53">
        <f t="shared" si="25"/>
        <v>7.01</v>
      </c>
      <c r="I171" s="53">
        <f t="shared" si="26"/>
        <v>750.07</v>
      </c>
      <c r="J171" s="54">
        <f t="shared" si="20"/>
        <v>8.9590606765950063E-6</v>
      </c>
    </row>
    <row r="172" spans="1:10" x14ac:dyDescent="0.2">
      <c r="A172" s="42" t="s">
        <v>404</v>
      </c>
      <c r="B172" s="43"/>
      <c r="C172" s="43"/>
      <c r="D172" s="31" t="s">
        <v>2441</v>
      </c>
      <c r="E172" s="43" t="s">
        <v>2740</v>
      </c>
      <c r="F172" s="63"/>
      <c r="G172" s="43"/>
      <c r="H172" s="43"/>
      <c r="I172" s="55"/>
      <c r="J172" s="56"/>
    </row>
    <row r="173" spans="1:10" ht="25.5" x14ac:dyDescent="0.2">
      <c r="A173" s="39" t="s">
        <v>405</v>
      </c>
      <c r="B173" s="40" t="s">
        <v>297</v>
      </c>
      <c r="C173" s="41" t="s">
        <v>27</v>
      </c>
      <c r="D173" s="29" t="s">
        <v>2442</v>
      </c>
      <c r="E173" s="30" t="s">
        <v>43</v>
      </c>
      <c r="F173" s="62">
        <v>1650</v>
      </c>
      <c r="G173" s="53">
        <v>36.36</v>
      </c>
      <c r="H173" s="53">
        <f t="shared" ref="H173:H189" si="27">ROUND(G173 * (1 + 31.29 / 100), 2)</f>
        <v>47.74</v>
      </c>
      <c r="I173" s="53">
        <f t="shared" ref="I173:I189" si="28">ROUND(F173 * H173, 2)</f>
        <v>78771</v>
      </c>
      <c r="J173" s="54">
        <f t="shared" si="20"/>
        <v>9.408644107297521E-4</v>
      </c>
    </row>
    <row r="174" spans="1:10" ht="25.5" x14ac:dyDescent="0.2">
      <c r="A174" s="39" t="s">
        <v>406</v>
      </c>
      <c r="B174" s="40" t="s">
        <v>407</v>
      </c>
      <c r="C174" s="41" t="s">
        <v>27</v>
      </c>
      <c r="D174" s="29" t="s">
        <v>2465</v>
      </c>
      <c r="E174" s="30" t="s">
        <v>150</v>
      </c>
      <c r="F174" s="62">
        <v>150</v>
      </c>
      <c r="G174" s="53">
        <v>39.14</v>
      </c>
      <c r="H174" s="53">
        <f t="shared" si="27"/>
        <v>51.39</v>
      </c>
      <c r="I174" s="53">
        <f t="shared" si="28"/>
        <v>7708.5</v>
      </c>
      <c r="J174" s="54">
        <f t="shared" si="20"/>
        <v>9.2072632188372556E-5</v>
      </c>
    </row>
    <row r="175" spans="1:10" ht="25.5" x14ac:dyDescent="0.2">
      <c r="A175" s="39" t="s">
        <v>408</v>
      </c>
      <c r="B175" s="40" t="s">
        <v>409</v>
      </c>
      <c r="C175" s="41" t="s">
        <v>27</v>
      </c>
      <c r="D175" s="29" t="s">
        <v>2466</v>
      </c>
      <c r="E175" s="30" t="s">
        <v>43</v>
      </c>
      <c r="F175" s="62">
        <v>134</v>
      </c>
      <c r="G175" s="53">
        <v>100.11</v>
      </c>
      <c r="H175" s="53">
        <f t="shared" si="27"/>
        <v>131.43</v>
      </c>
      <c r="I175" s="53">
        <f t="shared" si="28"/>
        <v>17611.62</v>
      </c>
      <c r="J175" s="54">
        <f t="shared" si="20"/>
        <v>2.1035846280098407E-4</v>
      </c>
    </row>
    <row r="176" spans="1:10" ht="25.5" x14ac:dyDescent="0.2">
      <c r="A176" s="39" t="s">
        <v>410</v>
      </c>
      <c r="B176" s="40" t="s">
        <v>411</v>
      </c>
      <c r="C176" s="41" t="s">
        <v>27</v>
      </c>
      <c r="D176" s="29" t="s">
        <v>2467</v>
      </c>
      <c r="E176" s="30" t="s">
        <v>43</v>
      </c>
      <c r="F176" s="62">
        <v>1711</v>
      </c>
      <c r="G176" s="53">
        <v>14.06</v>
      </c>
      <c r="H176" s="53">
        <f t="shared" si="27"/>
        <v>18.46</v>
      </c>
      <c r="I176" s="53">
        <f t="shared" si="28"/>
        <v>31585.06</v>
      </c>
      <c r="J176" s="54">
        <f t="shared" si="20"/>
        <v>3.7726141428652505E-4</v>
      </c>
    </row>
    <row r="177" spans="1:10" ht="25.5" x14ac:dyDescent="0.2">
      <c r="A177" s="39" t="s">
        <v>412</v>
      </c>
      <c r="B177" s="40" t="s">
        <v>413</v>
      </c>
      <c r="C177" s="41" t="s">
        <v>27</v>
      </c>
      <c r="D177" s="29" t="s">
        <v>2468</v>
      </c>
      <c r="E177" s="30" t="s">
        <v>43</v>
      </c>
      <c r="F177" s="62">
        <v>51</v>
      </c>
      <c r="G177" s="53">
        <v>18.309999999999999</v>
      </c>
      <c r="H177" s="53">
        <f t="shared" si="27"/>
        <v>24.04</v>
      </c>
      <c r="I177" s="53">
        <f t="shared" si="28"/>
        <v>1226.04</v>
      </c>
      <c r="J177" s="54">
        <f t="shared" si="20"/>
        <v>1.4644188878281414E-5</v>
      </c>
    </row>
    <row r="178" spans="1:10" ht="25.5" x14ac:dyDescent="0.2">
      <c r="A178" s="39" t="s">
        <v>414</v>
      </c>
      <c r="B178" s="40" t="s">
        <v>415</v>
      </c>
      <c r="C178" s="41" t="s">
        <v>27</v>
      </c>
      <c r="D178" s="29" t="s">
        <v>2469</v>
      </c>
      <c r="E178" s="30" t="s">
        <v>43</v>
      </c>
      <c r="F178" s="62">
        <v>2</v>
      </c>
      <c r="G178" s="53">
        <v>22.16</v>
      </c>
      <c r="H178" s="53">
        <f t="shared" si="27"/>
        <v>29.09</v>
      </c>
      <c r="I178" s="53">
        <f t="shared" si="28"/>
        <v>58.18</v>
      </c>
      <c r="J178" s="54">
        <f t="shared" si="20"/>
        <v>6.9491934108056233E-7</v>
      </c>
    </row>
    <row r="179" spans="1:10" ht="25.5" x14ac:dyDescent="0.2">
      <c r="A179" s="39" t="s">
        <v>416</v>
      </c>
      <c r="B179" s="40" t="s">
        <v>417</v>
      </c>
      <c r="C179" s="41" t="s">
        <v>27</v>
      </c>
      <c r="D179" s="29" t="s">
        <v>2470</v>
      </c>
      <c r="E179" s="30" t="s">
        <v>43</v>
      </c>
      <c r="F179" s="62">
        <v>7</v>
      </c>
      <c r="G179" s="53">
        <v>26.66</v>
      </c>
      <c r="H179" s="53">
        <f t="shared" si="27"/>
        <v>35</v>
      </c>
      <c r="I179" s="53">
        <f t="shared" si="28"/>
        <v>245</v>
      </c>
      <c r="J179" s="54">
        <f t="shared" si="20"/>
        <v>2.9263533613739737E-6</v>
      </c>
    </row>
    <row r="180" spans="1:10" ht="25.5" x14ac:dyDescent="0.2">
      <c r="A180" s="39" t="s">
        <v>418</v>
      </c>
      <c r="B180" s="40" t="s">
        <v>419</v>
      </c>
      <c r="C180" s="41" t="s">
        <v>22</v>
      </c>
      <c r="D180" s="29" t="s">
        <v>2471</v>
      </c>
      <c r="E180" s="30" t="s">
        <v>43</v>
      </c>
      <c r="F180" s="62">
        <v>1</v>
      </c>
      <c r="G180" s="53">
        <v>39.69</v>
      </c>
      <c r="H180" s="53">
        <f t="shared" si="27"/>
        <v>52.11</v>
      </c>
      <c r="I180" s="53">
        <f t="shared" si="28"/>
        <v>52.11</v>
      </c>
      <c r="J180" s="54">
        <f t="shared" si="20"/>
        <v>6.2241744351509294E-7</v>
      </c>
    </row>
    <row r="181" spans="1:10" ht="25.5" x14ac:dyDescent="0.2">
      <c r="A181" s="39" t="s">
        <v>420</v>
      </c>
      <c r="B181" s="40" t="s">
        <v>421</v>
      </c>
      <c r="C181" s="41" t="s">
        <v>27</v>
      </c>
      <c r="D181" s="29" t="s">
        <v>2472</v>
      </c>
      <c r="E181" s="30" t="s">
        <v>43</v>
      </c>
      <c r="F181" s="62">
        <v>3</v>
      </c>
      <c r="G181" s="53">
        <v>41.53</v>
      </c>
      <c r="H181" s="53">
        <f t="shared" si="27"/>
        <v>54.52</v>
      </c>
      <c r="I181" s="53">
        <f t="shared" si="28"/>
        <v>163.56</v>
      </c>
      <c r="J181" s="54">
        <f t="shared" si="20"/>
        <v>1.9536096154543964E-6</v>
      </c>
    </row>
    <row r="182" spans="1:10" ht="25.5" x14ac:dyDescent="0.2">
      <c r="A182" s="39" t="s">
        <v>422</v>
      </c>
      <c r="B182" s="40" t="s">
        <v>423</v>
      </c>
      <c r="C182" s="41" t="s">
        <v>27</v>
      </c>
      <c r="D182" s="29" t="s">
        <v>2473</v>
      </c>
      <c r="E182" s="30" t="s">
        <v>43</v>
      </c>
      <c r="F182" s="62">
        <v>3</v>
      </c>
      <c r="G182" s="53">
        <v>92.03</v>
      </c>
      <c r="H182" s="53">
        <f t="shared" si="27"/>
        <v>120.83</v>
      </c>
      <c r="I182" s="53">
        <f t="shared" si="28"/>
        <v>362.49</v>
      </c>
      <c r="J182" s="54">
        <f t="shared" si="20"/>
        <v>4.3296891018957208E-6</v>
      </c>
    </row>
    <row r="183" spans="1:10" ht="25.5" x14ac:dyDescent="0.2">
      <c r="A183" s="39" t="s">
        <v>424</v>
      </c>
      <c r="B183" s="40" t="s">
        <v>425</v>
      </c>
      <c r="C183" s="41" t="s">
        <v>27</v>
      </c>
      <c r="D183" s="29" t="s">
        <v>2474</v>
      </c>
      <c r="E183" s="30" t="s">
        <v>43</v>
      </c>
      <c r="F183" s="62">
        <v>168</v>
      </c>
      <c r="G183" s="53">
        <v>38.409999999999997</v>
      </c>
      <c r="H183" s="53">
        <f t="shared" si="27"/>
        <v>50.43</v>
      </c>
      <c r="I183" s="53">
        <f t="shared" si="28"/>
        <v>8472.24</v>
      </c>
      <c r="J183" s="54">
        <f t="shared" si="20"/>
        <v>1.0119497143823279E-4</v>
      </c>
    </row>
    <row r="184" spans="1:10" ht="25.5" x14ac:dyDescent="0.2">
      <c r="A184" s="39" t="s">
        <v>426</v>
      </c>
      <c r="B184" s="40" t="s">
        <v>427</v>
      </c>
      <c r="C184" s="41" t="s">
        <v>27</v>
      </c>
      <c r="D184" s="29" t="s">
        <v>2475</v>
      </c>
      <c r="E184" s="30" t="s">
        <v>43</v>
      </c>
      <c r="F184" s="62">
        <v>18</v>
      </c>
      <c r="G184" s="53">
        <v>46.96</v>
      </c>
      <c r="H184" s="53">
        <f t="shared" si="27"/>
        <v>61.65</v>
      </c>
      <c r="I184" s="53">
        <f t="shared" si="28"/>
        <v>1109.7</v>
      </c>
      <c r="J184" s="54">
        <f t="shared" si="20"/>
        <v>1.3254589082108973E-5</v>
      </c>
    </row>
    <row r="185" spans="1:10" ht="25.5" x14ac:dyDescent="0.2">
      <c r="A185" s="39" t="s">
        <v>428</v>
      </c>
      <c r="B185" s="40" t="s">
        <v>429</v>
      </c>
      <c r="C185" s="41" t="s">
        <v>27</v>
      </c>
      <c r="D185" s="29" t="s">
        <v>2476</v>
      </c>
      <c r="E185" s="30" t="s">
        <v>43</v>
      </c>
      <c r="F185" s="62">
        <v>27</v>
      </c>
      <c r="G185" s="53">
        <v>83.76</v>
      </c>
      <c r="H185" s="53">
        <f t="shared" si="27"/>
        <v>109.97</v>
      </c>
      <c r="I185" s="53">
        <f t="shared" si="28"/>
        <v>2969.19</v>
      </c>
      <c r="J185" s="54">
        <f t="shared" si="20"/>
        <v>3.5464894436971385E-5</v>
      </c>
    </row>
    <row r="186" spans="1:10" ht="25.5" x14ac:dyDescent="0.2">
      <c r="A186" s="39" t="s">
        <v>430</v>
      </c>
      <c r="B186" s="40" t="s">
        <v>431</v>
      </c>
      <c r="C186" s="41" t="s">
        <v>27</v>
      </c>
      <c r="D186" s="29" t="s">
        <v>2477</v>
      </c>
      <c r="E186" s="30" t="s">
        <v>43</v>
      </c>
      <c r="F186" s="62">
        <v>1676</v>
      </c>
      <c r="G186" s="53">
        <v>5.0599999999999996</v>
      </c>
      <c r="H186" s="53">
        <f t="shared" si="27"/>
        <v>6.64</v>
      </c>
      <c r="I186" s="53">
        <f t="shared" si="28"/>
        <v>11128.64</v>
      </c>
      <c r="J186" s="54">
        <f t="shared" si="20"/>
        <v>1.3292380845518717E-4</v>
      </c>
    </row>
    <row r="187" spans="1:10" ht="25.5" x14ac:dyDescent="0.2">
      <c r="A187" s="39" t="s">
        <v>432</v>
      </c>
      <c r="B187" s="40" t="s">
        <v>433</v>
      </c>
      <c r="C187" s="41" t="s">
        <v>27</v>
      </c>
      <c r="D187" s="29" t="s">
        <v>2478</v>
      </c>
      <c r="E187" s="30" t="s">
        <v>43</v>
      </c>
      <c r="F187" s="62">
        <v>342</v>
      </c>
      <c r="G187" s="53">
        <v>5.82</v>
      </c>
      <c r="H187" s="53">
        <f t="shared" si="27"/>
        <v>7.64</v>
      </c>
      <c r="I187" s="53">
        <f t="shared" si="28"/>
        <v>2612.88</v>
      </c>
      <c r="J187" s="54">
        <f t="shared" si="20"/>
        <v>3.1209021105578892E-5</v>
      </c>
    </row>
    <row r="188" spans="1:10" ht="25.5" x14ac:dyDescent="0.2">
      <c r="A188" s="39" t="s">
        <v>434</v>
      </c>
      <c r="B188" s="40" t="s">
        <v>435</v>
      </c>
      <c r="C188" s="41" t="s">
        <v>27</v>
      </c>
      <c r="D188" s="29" t="s">
        <v>2479</v>
      </c>
      <c r="E188" s="30" t="s">
        <v>43</v>
      </c>
      <c r="F188" s="62">
        <v>4</v>
      </c>
      <c r="G188" s="53">
        <v>5.34</v>
      </c>
      <c r="H188" s="53">
        <f t="shared" si="27"/>
        <v>7.01</v>
      </c>
      <c r="I188" s="53">
        <f t="shared" si="28"/>
        <v>28.04</v>
      </c>
      <c r="J188" s="54">
        <f t="shared" si="20"/>
        <v>3.349181561343927E-7</v>
      </c>
    </row>
    <row r="189" spans="1:10" ht="25.5" x14ac:dyDescent="0.2">
      <c r="A189" s="39" t="s">
        <v>436</v>
      </c>
      <c r="B189" s="40" t="s">
        <v>437</v>
      </c>
      <c r="C189" s="41" t="s">
        <v>27</v>
      </c>
      <c r="D189" s="29" t="s">
        <v>2480</v>
      </c>
      <c r="E189" s="30" t="s">
        <v>43</v>
      </c>
      <c r="F189" s="62">
        <v>6</v>
      </c>
      <c r="G189" s="53">
        <v>12.62</v>
      </c>
      <c r="H189" s="53">
        <f t="shared" si="27"/>
        <v>16.57</v>
      </c>
      <c r="I189" s="53">
        <f t="shared" si="28"/>
        <v>99.42</v>
      </c>
      <c r="J189" s="54">
        <f t="shared" si="20"/>
        <v>1.1875022497461243E-6</v>
      </c>
    </row>
    <row r="190" spans="1:10" x14ac:dyDescent="0.2">
      <c r="A190" s="42" t="s">
        <v>438</v>
      </c>
      <c r="B190" s="43"/>
      <c r="C190" s="43"/>
      <c r="D190" s="31" t="s">
        <v>2481</v>
      </c>
      <c r="E190" s="43" t="s">
        <v>2740</v>
      </c>
      <c r="F190" s="63"/>
      <c r="G190" s="43"/>
      <c r="H190" s="43"/>
      <c r="I190" s="55"/>
      <c r="J190" s="56"/>
    </row>
    <row r="191" spans="1:10" x14ac:dyDescent="0.2">
      <c r="A191" s="39" t="s">
        <v>439</v>
      </c>
      <c r="B191" s="40" t="s">
        <v>440</v>
      </c>
      <c r="C191" s="41" t="s">
        <v>27</v>
      </c>
      <c r="D191" s="29" t="s">
        <v>2482</v>
      </c>
      <c r="E191" s="30" t="s">
        <v>43</v>
      </c>
      <c r="F191" s="62">
        <v>2287</v>
      </c>
      <c r="G191" s="53">
        <v>58.87</v>
      </c>
      <c r="H191" s="53">
        <f>ROUND(G191 * (1 + 31.29 / 100), 2)</f>
        <v>77.290000000000006</v>
      </c>
      <c r="I191" s="53">
        <f>ROUND(F191 * H191, 2)</f>
        <v>176762.23</v>
      </c>
      <c r="J191" s="54">
        <f t="shared" si="20"/>
        <v>2.111301003773304E-3</v>
      </c>
    </row>
    <row r="192" spans="1:10" x14ac:dyDescent="0.2">
      <c r="A192" s="39" t="s">
        <v>441</v>
      </c>
      <c r="B192" s="40" t="s">
        <v>442</v>
      </c>
      <c r="C192" s="41" t="s">
        <v>27</v>
      </c>
      <c r="D192" s="29" t="s">
        <v>2483</v>
      </c>
      <c r="E192" s="30" t="s">
        <v>43</v>
      </c>
      <c r="F192" s="62">
        <v>8015</v>
      </c>
      <c r="G192" s="53">
        <v>12.56</v>
      </c>
      <c r="H192" s="53">
        <f>ROUND(G192 * (1 + 31.29 / 100), 2)</f>
        <v>16.489999999999998</v>
      </c>
      <c r="I192" s="53">
        <f>ROUND(F192 * H192, 2)</f>
        <v>132167.35</v>
      </c>
      <c r="J192" s="54">
        <f t="shared" si="20"/>
        <v>1.5786464038220018E-3</v>
      </c>
    </row>
    <row r="193" spans="1:10" ht="25.5" x14ac:dyDescent="0.2">
      <c r="A193" s="39" t="s">
        <v>443</v>
      </c>
      <c r="B193" s="40" t="s">
        <v>401</v>
      </c>
      <c r="C193" s="41" t="s">
        <v>27</v>
      </c>
      <c r="D193" s="29" t="s">
        <v>2463</v>
      </c>
      <c r="E193" s="30" t="s">
        <v>43</v>
      </c>
      <c r="F193" s="62">
        <v>28</v>
      </c>
      <c r="G193" s="53">
        <v>5.0599999999999996</v>
      </c>
      <c r="H193" s="53">
        <f>ROUND(G193 * (1 + 31.29 / 100), 2)</f>
        <v>6.64</v>
      </c>
      <c r="I193" s="53">
        <f>ROUND(F193 * H193, 2)</f>
        <v>185.92</v>
      </c>
      <c r="J193" s="54">
        <f t="shared" si="20"/>
        <v>2.2206841508026493E-6</v>
      </c>
    </row>
    <row r="194" spans="1:10" x14ac:dyDescent="0.2">
      <c r="A194" s="42" t="s">
        <v>444</v>
      </c>
      <c r="B194" s="43"/>
      <c r="C194" s="43"/>
      <c r="D194" s="31" t="s">
        <v>2484</v>
      </c>
      <c r="E194" s="43" t="s">
        <v>2740</v>
      </c>
      <c r="F194" s="63"/>
      <c r="G194" s="43"/>
      <c r="H194" s="43"/>
      <c r="I194" s="55"/>
      <c r="J194" s="56"/>
    </row>
    <row r="195" spans="1:10" x14ac:dyDescent="0.2">
      <c r="A195" s="39" t="s">
        <v>445</v>
      </c>
      <c r="B195" s="40" t="s">
        <v>446</v>
      </c>
      <c r="C195" s="41" t="s">
        <v>27</v>
      </c>
      <c r="D195" s="29" t="s">
        <v>2485</v>
      </c>
      <c r="E195" s="30" t="s">
        <v>43</v>
      </c>
      <c r="F195" s="62">
        <v>8015</v>
      </c>
      <c r="G195" s="53">
        <v>0.41</v>
      </c>
      <c r="H195" s="53">
        <f t="shared" ref="H195:H206" si="29">ROUND(G195 * (1 + 31.29 / 100), 2)</f>
        <v>0.54</v>
      </c>
      <c r="I195" s="53">
        <f t="shared" ref="I195:I206" si="30">ROUND(F195 * H195, 2)</f>
        <v>4328.1000000000004</v>
      </c>
      <c r="J195" s="54">
        <f t="shared" si="20"/>
        <v>5.169612238107223E-5</v>
      </c>
    </row>
    <row r="196" spans="1:10" x14ac:dyDescent="0.2">
      <c r="A196" s="39" t="s">
        <v>447</v>
      </c>
      <c r="B196" s="40" t="s">
        <v>448</v>
      </c>
      <c r="C196" s="41" t="s">
        <v>27</v>
      </c>
      <c r="D196" s="29" t="s">
        <v>2486</v>
      </c>
      <c r="E196" s="30" t="s">
        <v>43</v>
      </c>
      <c r="F196" s="62">
        <v>28845</v>
      </c>
      <c r="G196" s="53">
        <v>0.41</v>
      </c>
      <c r="H196" s="53">
        <f t="shared" si="29"/>
        <v>0.54</v>
      </c>
      <c r="I196" s="53">
        <f t="shared" si="30"/>
        <v>15576.3</v>
      </c>
      <c r="J196" s="54">
        <f t="shared" si="20"/>
        <v>1.8604799127660987E-4</v>
      </c>
    </row>
    <row r="197" spans="1:10" x14ac:dyDescent="0.2">
      <c r="A197" s="39" t="s">
        <v>449</v>
      </c>
      <c r="B197" s="40" t="s">
        <v>450</v>
      </c>
      <c r="C197" s="41" t="s">
        <v>27</v>
      </c>
      <c r="D197" s="29" t="s">
        <v>2487</v>
      </c>
      <c r="E197" s="30" t="s">
        <v>43</v>
      </c>
      <c r="F197" s="62">
        <v>184</v>
      </c>
      <c r="G197" s="53">
        <v>0.46</v>
      </c>
      <c r="H197" s="53">
        <f t="shared" si="29"/>
        <v>0.6</v>
      </c>
      <c r="I197" s="53">
        <f t="shared" si="30"/>
        <v>110.4</v>
      </c>
      <c r="J197" s="54">
        <f t="shared" ref="J197:J260" si="31">I197 / 83721946.65</f>
        <v>1.318650657533415E-6</v>
      </c>
    </row>
    <row r="198" spans="1:10" x14ac:dyDescent="0.2">
      <c r="A198" s="44" t="s">
        <v>451</v>
      </c>
      <c r="B198" s="45" t="s">
        <v>452</v>
      </c>
      <c r="C198" s="46" t="s">
        <v>30</v>
      </c>
      <c r="D198" s="32" t="s">
        <v>453</v>
      </c>
      <c r="E198" s="33" t="s">
        <v>43</v>
      </c>
      <c r="F198" s="64">
        <v>298</v>
      </c>
      <c r="G198" s="57">
        <v>0.1</v>
      </c>
      <c r="H198" s="57">
        <f t="shared" si="29"/>
        <v>0.13</v>
      </c>
      <c r="I198" s="57">
        <f t="shared" si="30"/>
        <v>38.74</v>
      </c>
      <c r="J198" s="58">
        <f t="shared" si="31"/>
        <v>4.6272216008011323E-7</v>
      </c>
    </row>
    <row r="199" spans="1:10" x14ac:dyDescent="0.2">
      <c r="A199" s="44" t="s">
        <v>454</v>
      </c>
      <c r="B199" s="45" t="s">
        <v>455</v>
      </c>
      <c r="C199" s="46" t="s">
        <v>30</v>
      </c>
      <c r="D199" s="32" t="s">
        <v>456</v>
      </c>
      <c r="E199" s="33" t="s">
        <v>43</v>
      </c>
      <c r="F199" s="64">
        <v>2396</v>
      </c>
      <c r="G199" s="57">
        <v>0.19</v>
      </c>
      <c r="H199" s="57">
        <f t="shared" si="29"/>
        <v>0.25</v>
      </c>
      <c r="I199" s="57">
        <f t="shared" si="30"/>
        <v>599</v>
      </c>
      <c r="J199" s="58">
        <f t="shared" si="31"/>
        <v>7.1546353610735105E-6</v>
      </c>
    </row>
    <row r="200" spans="1:10" x14ac:dyDescent="0.2">
      <c r="A200" s="44" t="s">
        <v>457</v>
      </c>
      <c r="B200" s="45" t="s">
        <v>458</v>
      </c>
      <c r="C200" s="46" t="s">
        <v>30</v>
      </c>
      <c r="D200" s="32" t="s">
        <v>459</v>
      </c>
      <c r="E200" s="33" t="s">
        <v>43</v>
      </c>
      <c r="F200" s="64">
        <v>1711</v>
      </c>
      <c r="G200" s="57">
        <v>0.37</v>
      </c>
      <c r="H200" s="57">
        <f t="shared" si="29"/>
        <v>0.49</v>
      </c>
      <c r="I200" s="57">
        <f t="shared" si="30"/>
        <v>838.39</v>
      </c>
      <c r="J200" s="58">
        <f t="shared" si="31"/>
        <v>1.0013981202621737E-5</v>
      </c>
    </row>
    <row r="201" spans="1:10" x14ac:dyDescent="0.2">
      <c r="A201" s="44" t="s">
        <v>460</v>
      </c>
      <c r="B201" s="45" t="s">
        <v>461</v>
      </c>
      <c r="C201" s="46" t="s">
        <v>27</v>
      </c>
      <c r="D201" s="32" t="s">
        <v>2488</v>
      </c>
      <c r="E201" s="33" t="s">
        <v>43</v>
      </c>
      <c r="F201" s="64">
        <v>298</v>
      </c>
      <c r="G201" s="57">
        <v>0.55000000000000004</v>
      </c>
      <c r="H201" s="57">
        <f t="shared" si="29"/>
        <v>0.72</v>
      </c>
      <c r="I201" s="57">
        <f t="shared" si="30"/>
        <v>214.56</v>
      </c>
      <c r="J201" s="58">
        <f t="shared" si="31"/>
        <v>2.5627688865975502E-6</v>
      </c>
    </row>
    <row r="202" spans="1:10" x14ac:dyDescent="0.2">
      <c r="A202" s="44" t="s">
        <v>462</v>
      </c>
      <c r="B202" s="45" t="s">
        <v>463</v>
      </c>
      <c r="C202" s="46" t="s">
        <v>22</v>
      </c>
      <c r="D202" s="32" t="s">
        <v>2489</v>
      </c>
      <c r="E202" s="33" t="s">
        <v>43</v>
      </c>
      <c r="F202" s="64">
        <v>8015</v>
      </c>
      <c r="G202" s="57">
        <v>0.71</v>
      </c>
      <c r="H202" s="57">
        <f t="shared" si="29"/>
        <v>0.93</v>
      </c>
      <c r="I202" s="57">
        <f t="shared" si="30"/>
        <v>7453.95</v>
      </c>
      <c r="J202" s="58">
        <f t="shared" si="31"/>
        <v>8.9032210767402159E-5</v>
      </c>
    </row>
    <row r="203" spans="1:10" x14ac:dyDescent="0.2">
      <c r="A203" s="44" t="s">
        <v>464</v>
      </c>
      <c r="B203" s="45" t="s">
        <v>465</v>
      </c>
      <c r="C203" s="46" t="s">
        <v>22</v>
      </c>
      <c r="D203" s="32" t="s">
        <v>2490</v>
      </c>
      <c r="E203" s="33" t="s">
        <v>43</v>
      </c>
      <c r="F203" s="64">
        <v>14712</v>
      </c>
      <c r="G203" s="57">
        <v>0.55000000000000004</v>
      </c>
      <c r="H203" s="57">
        <f t="shared" si="29"/>
        <v>0.72</v>
      </c>
      <c r="I203" s="57">
        <f t="shared" si="30"/>
        <v>10592.64</v>
      </c>
      <c r="J203" s="58">
        <f t="shared" si="31"/>
        <v>1.2652166395846697E-4</v>
      </c>
    </row>
    <row r="204" spans="1:10" ht="25.5" x14ac:dyDescent="0.2">
      <c r="A204" s="44" t="s">
        <v>466</v>
      </c>
      <c r="B204" s="45" t="s">
        <v>467</v>
      </c>
      <c r="C204" s="46" t="s">
        <v>30</v>
      </c>
      <c r="D204" s="32" t="s">
        <v>468</v>
      </c>
      <c r="E204" s="33" t="s">
        <v>43</v>
      </c>
      <c r="F204" s="64">
        <v>1711</v>
      </c>
      <c r="G204" s="57">
        <v>0.72</v>
      </c>
      <c r="H204" s="57">
        <f t="shared" si="29"/>
        <v>0.95</v>
      </c>
      <c r="I204" s="57">
        <f t="shared" si="30"/>
        <v>1625.45</v>
      </c>
      <c r="J204" s="58">
        <f t="shared" si="31"/>
        <v>1.9414861515287041E-5</v>
      </c>
    </row>
    <row r="205" spans="1:10" x14ac:dyDescent="0.2">
      <c r="A205" s="44" t="s">
        <v>469</v>
      </c>
      <c r="B205" s="45" t="s">
        <v>470</v>
      </c>
      <c r="C205" s="46" t="s">
        <v>30</v>
      </c>
      <c r="D205" s="32" t="s">
        <v>471</v>
      </c>
      <c r="E205" s="33" t="s">
        <v>43</v>
      </c>
      <c r="F205" s="64">
        <v>27253</v>
      </c>
      <c r="G205" s="57">
        <v>0.23</v>
      </c>
      <c r="H205" s="57">
        <f t="shared" si="29"/>
        <v>0.3</v>
      </c>
      <c r="I205" s="57">
        <f t="shared" si="30"/>
        <v>8175.9</v>
      </c>
      <c r="J205" s="58">
        <f t="shared" si="31"/>
        <v>9.765539774390804E-5</v>
      </c>
    </row>
    <row r="206" spans="1:10" ht="25.5" x14ac:dyDescent="0.2">
      <c r="A206" s="39" t="s">
        <v>472</v>
      </c>
      <c r="B206" s="40" t="s">
        <v>473</v>
      </c>
      <c r="C206" s="41" t="s">
        <v>27</v>
      </c>
      <c r="D206" s="29" t="s">
        <v>2491</v>
      </c>
      <c r="E206" s="30" t="s">
        <v>43</v>
      </c>
      <c r="F206" s="62">
        <v>1000</v>
      </c>
      <c r="G206" s="53">
        <v>21.83</v>
      </c>
      <c r="H206" s="53">
        <f t="shared" si="29"/>
        <v>28.66</v>
      </c>
      <c r="I206" s="53">
        <f t="shared" si="30"/>
        <v>28660</v>
      </c>
      <c r="J206" s="54">
        <f t="shared" si="31"/>
        <v>3.4232362178358399E-4</v>
      </c>
    </row>
    <row r="207" spans="1:10" x14ac:dyDescent="0.2">
      <c r="A207" s="42" t="s">
        <v>474</v>
      </c>
      <c r="B207" s="43"/>
      <c r="C207" s="43"/>
      <c r="D207" s="31" t="s">
        <v>2492</v>
      </c>
      <c r="E207" s="43" t="s">
        <v>2740</v>
      </c>
      <c r="F207" s="63"/>
      <c r="G207" s="43"/>
      <c r="H207" s="43"/>
      <c r="I207" s="55"/>
      <c r="J207" s="56"/>
    </row>
    <row r="208" spans="1:10" ht="38.25" x14ac:dyDescent="0.2">
      <c r="A208" s="39" t="s">
        <v>475</v>
      </c>
      <c r="B208" s="40" t="s">
        <v>380</v>
      </c>
      <c r="C208" s="41" t="s">
        <v>30</v>
      </c>
      <c r="D208" s="29" t="s">
        <v>381</v>
      </c>
      <c r="E208" s="30" t="s">
        <v>150</v>
      </c>
      <c r="F208" s="62">
        <v>6532.11</v>
      </c>
      <c r="G208" s="53">
        <v>8.56</v>
      </c>
      <c r="H208" s="53">
        <f t="shared" ref="H208:H219" si="32">ROUND(G208 * (1 + 31.29 / 100), 2)</f>
        <v>11.24</v>
      </c>
      <c r="I208" s="53">
        <f t="shared" ref="I208:I219" si="33">ROUND(F208 * H208, 2)</f>
        <v>73420.92</v>
      </c>
      <c r="J208" s="54">
        <f t="shared" si="31"/>
        <v>8.7696145321293712E-4</v>
      </c>
    </row>
    <row r="209" spans="1:10" ht="38.25" x14ac:dyDescent="0.2">
      <c r="A209" s="39" t="s">
        <v>476</v>
      </c>
      <c r="B209" s="40" t="s">
        <v>283</v>
      </c>
      <c r="C209" s="41" t="s">
        <v>30</v>
      </c>
      <c r="D209" s="29" t="s">
        <v>284</v>
      </c>
      <c r="E209" s="30" t="s">
        <v>150</v>
      </c>
      <c r="F209" s="62">
        <v>50</v>
      </c>
      <c r="G209" s="53">
        <v>11.15</v>
      </c>
      <c r="H209" s="53">
        <f t="shared" si="32"/>
        <v>14.64</v>
      </c>
      <c r="I209" s="53">
        <f t="shared" si="33"/>
        <v>732</v>
      </c>
      <c r="J209" s="54">
        <f t="shared" si="31"/>
        <v>8.7432271858193826E-6</v>
      </c>
    </row>
    <row r="210" spans="1:10" ht="38.25" x14ac:dyDescent="0.2">
      <c r="A210" s="39" t="s">
        <v>477</v>
      </c>
      <c r="B210" s="40" t="s">
        <v>478</v>
      </c>
      <c r="C210" s="41" t="s">
        <v>30</v>
      </c>
      <c r="D210" s="29" t="s">
        <v>479</v>
      </c>
      <c r="E210" s="30" t="s">
        <v>150</v>
      </c>
      <c r="F210" s="62">
        <v>150</v>
      </c>
      <c r="G210" s="53">
        <v>12.04</v>
      </c>
      <c r="H210" s="53">
        <f t="shared" si="32"/>
        <v>15.81</v>
      </c>
      <c r="I210" s="53">
        <f t="shared" si="33"/>
        <v>2371.5</v>
      </c>
      <c r="J210" s="54">
        <f t="shared" si="31"/>
        <v>2.8325906108156647E-5</v>
      </c>
    </row>
    <row r="211" spans="1:10" ht="25.5" x14ac:dyDescent="0.2">
      <c r="A211" s="39" t="s">
        <v>480</v>
      </c>
      <c r="B211" s="40" t="s">
        <v>481</v>
      </c>
      <c r="C211" s="41" t="s">
        <v>30</v>
      </c>
      <c r="D211" s="29" t="s">
        <v>482</v>
      </c>
      <c r="E211" s="30" t="s">
        <v>150</v>
      </c>
      <c r="F211" s="62">
        <v>130</v>
      </c>
      <c r="G211" s="53">
        <v>17.29</v>
      </c>
      <c r="H211" s="53">
        <f t="shared" si="32"/>
        <v>22.7</v>
      </c>
      <c r="I211" s="53">
        <f t="shared" si="33"/>
        <v>2951</v>
      </c>
      <c r="J211" s="54">
        <f t="shared" si="31"/>
        <v>3.5247627630263655E-5</v>
      </c>
    </row>
    <row r="212" spans="1:10" ht="38.25" x14ac:dyDescent="0.2">
      <c r="A212" s="39" t="s">
        <v>483</v>
      </c>
      <c r="B212" s="40" t="s">
        <v>484</v>
      </c>
      <c r="C212" s="41" t="s">
        <v>30</v>
      </c>
      <c r="D212" s="29" t="s">
        <v>485</v>
      </c>
      <c r="E212" s="30" t="s">
        <v>150</v>
      </c>
      <c r="F212" s="62">
        <v>70</v>
      </c>
      <c r="G212" s="53">
        <v>17.68</v>
      </c>
      <c r="H212" s="53">
        <f t="shared" si="32"/>
        <v>23.21</v>
      </c>
      <c r="I212" s="53">
        <f t="shared" si="33"/>
        <v>1624.7</v>
      </c>
      <c r="J212" s="54">
        <f t="shared" si="31"/>
        <v>1.9405903290711409E-5</v>
      </c>
    </row>
    <row r="213" spans="1:10" ht="38.25" x14ac:dyDescent="0.2">
      <c r="A213" s="39" t="s">
        <v>486</v>
      </c>
      <c r="B213" s="40" t="s">
        <v>487</v>
      </c>
      <c r="C213" s="41" t="s">
        <v>30</v>
      </c>
      <c r="D213" s="29" t="s">
        <v>488</v>
      </c>
      <c r="E213" s="30" t="s">
        <v>150</v>
      </c>
      <c r="F213" s="62">
        <v>80</v>
      </c>
      <c r="G213" s="53">
        <v>26.5</v>
      </c>
      <c r="H213" s="53">
        <f t="shared" si="32"/>
        <v>34.79</v>
      </c>
      <c r="I213" s="53">
        <f t="shared" si="33"/>
        <v>2783.2</v>
      </c>
      <c r="J213" s="54">
        <f t="shared" si="31"/>
        <v>3.3243374185208338E-5</v>
      </c>
    </row>
    <row r="214" spans="1:10" ht="25.5" x14ac:dyDescent="0.2">
      <c r="A214" s="44" t="s">
        <v>489</v>
      </c>
      <c r="B214" s="45" t="s">
        <v>490</v>
      </c>
      <c r="C214" s="46" t="s">
        <v>30</v>
      </c>
      <c r="D214" s="32" t="s">
        <v>491</v>
      </c>
      <c r="E214" s="33" t="s">
        <v>43</v>
      </c>
      <c r="F214" s="64">
        <v>141</v>
      </c>
      <c r="G214" s="57">
        <v>1.67</v>
      </c>
      <c r="H214" s="57">
        <f t="shared" si="32"/>
        <v>2.19</v>
      </c>
      <c r="I214" s="57">
        <f t="shared" si="33"/>
        <v>308.79000000000002</v>
      </c>
      <c r="J214" s="58">
        <f t="shared" si="31"/>
        <v>3.6882802222802832E-6</v>
      </c>
    </row>
    <row r="215" spans="1:10" ht="25.5" x14ac:dyDescent="0.2">
      <c r="A215" s="44" t="s">
        <v>492</v>
      </c>
      <c r="B215" s="45" t="s">
        <v>493</v>
      </c>
      <c r="C215" s="46" t="s">
        <v>30</v>
      </c>
      <c r="D215" s="32" t="s">
        <v>494</v>
      </c>
      <c r="E215" s="33" t="s">
        <v>43</v>
      </c>
      <c r="F215" s="64">
        <v>74</v>
      </c>
      <c r="G215" s="57">
        <v>3.2</v>
      </c>
      <c r="H215" s="57">
        <f t="shared" si="32"/>
        <v>4.2</v>
      </c>
      <c r="I215" s="57">
        <f t="shared" si="33"/>
        <v>310.8</v>
      </c>
      <c r="J215" s="58">
        <f t="shared" si="31"/>
        <v>3.7122882641429836E-6</v>
      </c>
    </row>
    <row r="216" spans="1:10" ht="25.5" x14ac:dyDescent="0.2">
      <c r="A216" s="44" t="s">
        <v>495</v>
      </c>
      <c r="B216" s="45" t="s">
        <v>496</v>
      </c>
      <c r="C216" s="46" t="s">
        <v>30</v>
      </c>
      <c r="D216" s="32" t="s">
        <v>497</v>
      </c>
      <c r="E216" s="33" t="s">
        <v>43</v>
      </c>
      <c r="F216" s="64">
        <v>83</v>
      </c>
      <c r="G216" s="57">
        <v>3.35</v>
      </c>
      <c r="H216" s="57">
        <f t="shared" si="32"/>
        <v>4.4000000000000004</v>
      </c>
      <c r="I216" s="57">
        <f t="shared" si="33"/>
        <v>365.2</v>
      </c>
      <c r="J216" s="58">
        <f t="shared" si="31"/>
        <v>4.3620581533623474E-6</v>
      </c>
    </row>
    <row r="217" spans="1:10" ht="25.5" x14ac:dyDescent="0.2">
      <c r="A217" s="39" t="s">
        <v>498</v>
      </c>
      <c r="B217" s="40" t="s">
        <v>499</v>
      </c>
      <c r="C217" s="41" t="s">
        <v>27</v>
      </c>
      <c r="D217" s="29" t="s">
        <v>2493</v>
      </c>
      <c r="E217" s="30" t="s">
        <v>43</v>
      </c>
      <c r="F217" s="62">
        <v>11</v>
      </c>
      <c r="G217" s="53">
        <v>1.92</v>
      </c>
      <c r="H217" s="53">
        <f t="shared" si="32"/>
        <v>2.52</v>
      </c>
      <c r="I217" s="53">
        <f t="shared" si="33"/>
        <v>27.72</v>
      </c>
      <c r="J217" s="54">
        <f t="shared" si="31"/>
        <v>3.3109598031545526E-7</v>
      </c>
    </row>
    <row r="218" spans="1:10" ht="38.25" x14ac:dyDescent="0.2">
      <c r="A218" s="39" t="s">
        <v>500</v>
      </c>
      <c r="B218" s="40" t="s">
        <v>501</v>
      </c>
      <c r="C218" s="41" t="s">
        <v>30</v>
      </c>
      <c r="D218" s="29" t="s">
        <v>502</v>
      </c>
      <c r="E218" s="30" t="s">
        <v>43</v>
      </c>
      <c r="F218" s="62">
        <v>14</v>
      </c>
      <c r="G218" s="53">
        <v>9.5</v>
      </c>
      <c r="H218" s="53">
        <f t="shared" si="32"/>
        <v>12.47</v>
      </c>
      <c r="I218" s="53">
        <f t="shared" si="33"/>
        <v>174.58</v>
      </c>
      <c r="J218" s="54">
        <f t="shared" si="31"/>
        <v>2.0852357952190545E-6</v>
      </c>
    </row>
    <row r="219" spans="1:10" ht="38.25" x14ac:dyDescent="0.2">
      <c r="A219" s="39" t="s">
        <v>503</v>
      </c>
      <c r="B219" s="40" t="s">
        <v>504</v>
      </c>
      <c r="C219" s="41" t="s">
        <v>30</v>
      </c>
      <c r="D219" s="29" t="s">
        <v>505</v>
      </c>
      <c r="E219" s="30" t="s">
        <v>43</v>
      </c>
      <c r="F219" s="62">
        <v>1</v>
      </c>
      <c r="G219" s="53">
        <v>12.43</v>
      </c>
      <c r="H219" s="53">
        <f t="shared" si="32"/>
        <v>16.32</v>
      </c>
      <c r="I219" s="53">
        <f t="shared" si="33"/>
        <v>16.32</v>
      </c>
      <c r="J219" s="54">
        <f t="shared" si="31"/>
        <v>1.9493096676580918E-7</v>
      </c>
    </row>
    <row r="220" spans="1:10" x14ac:dyDescent="0.2">
      <c r="A220" s="42" t="s">
        <v>506</v>
      </c>
      <c r="B220" s="43"/>
      <c r="C220" s="43"/>
      <c r="D220" s="31" t="s">
        <v>2446</v>
      </c>
      <c r="E220" s="43" t="s">
        <v>2740</v>
      </c>
      <c r="F220" s="63"/>
      <c r="G220" s="43"/>
      <c r="H220" s="43"/>
      <c r="I220" s="55"/>
      <c r="J220" s="56"/>
    </row>
    <row r="221" spans="1:10" ht="38.25" x14ac:dyDescent="0.2">
      <c r="A221" s="39" t="s">
        <v>507</v>
      </c>
      <c r="B221" s="40" t="s">
        <v>508</v>
      </c>
      <c r="C221" s="41" t="s">
        <v>30</v>
      </c>
      <c r="D221" s="29" t="s">
        <v>509</v>
      </c>
      <c r="E221" s="30" t="s">
        <v>150</v>
      </c>
      <c r="F221" s="62">
        <v>63200</v>
      </c>
      <c r="G221" s="53">
        <v>4.08</v>
      </c>
      <c r="H221" s="53">
        <f t="shared" ref="H221:H229" si="34">ROUND(G221 * (1 + 31.29 / 100), 2)</f>
        <v>5.36</v>
      </c>
      <c r="I221" s="53">
        <f t="shared" ref="I221:I229" si="35">ROUND(F221 * H221, 2)</f>
        <v>338752</v>
      </c>
      <c r="J221" s="54">
        <f t="shared" si="31"/>
        <v>4.0461553219271681E-3</v>
      </c>
    </row>
    <row r="222" spans="1:10" ht="38.25" x14ac:dyDescent="0.2">
      <c r="A222" s="39" t="s">
        <v>510</v>
      </c>
      <c r="B222" s="40" t="s">
        <v>511</v>
      </c>
      <c r="C222" s="41" t="s">
        <v>30</v>
      </c>
      <c r="D222" s="29" t="s">
        <v>512</v>
      </c>
      <c r="E222" s="30" t="s">
        <v>150</v>
      </c>
      <c r="F222" s="62">
        <v>26800</v>
      </c>
      <c r="G222" s="53">
        <v>6.35</v>
      </c>
      <c r="H222" s="53">
        <f t="shared" si="34"/>
        <v>8.34</v>
      </c>
      <c r="I222" s="53">
        <f t="shared" si="35"/>
        <v>223512</v>
      </c>
      <c r="J222" s="54">
        <f t="shared" si="31"/>
        <v>2.6696942551323248E-3</v>
      </c>
    </row>
    <row r="223" spans="1:10" ht="38.25" x14ac:dyDescent="0.2">
      <c r="A223" s="39" t="s">
        <v>513</v>
      </c>
      <c r="B223" s="40" t="s">
        <v>514</v>
      </c>
      <c r="C223" s="41" t="s">
        <v>30</v>
      </c>
      <c r="D223" s="29" t="s">
        <v>515</v>
      </c>
      <c r="E223" s="30" t="s">
        <v>150</v>
      </c>
      <c r="F223" s="62">
        <v>3800</v>
      </c>
      <c r="G223" s="53">
        <v>8.8800000000000008</v>
      </c>
      <c r="H223" s="53">
        <f t="shared" si="34"/>
        <v>11.66</v>
      </c>
      <c r="I223" s="53">
        <f t="shared" si="35"/>
        <v>44308</v>
      </c>
      <c r="J223" s="54">
        <f t="shared" si="31"/>
        <v>5.2922801932962457E-4</v>
      </c>
    </row>
    <row r="224" spans="1:10" ht="38.25" x14ac:dyDescent="0.2">
      <c r="A224" s="39" t="s">
        <v>516</v>
      </c>
      <c r="B224" s="40" t="s">
        <v>517</v>
      </c>
      <c r="C224" s="41" t="s">
        <v>30</v>
      </c>
      <c r="D224" s="29" t="s">
        <v>518</v>
      </c>
      <c r="E224" s="30" t="s">
        <v>150</v>
      </c>
      <c r="F224" s="62">
        <v>1400</v>
      </c>
      <c r="G224" s="53">
        <v>23.92</v>
      </c>
      <c r="H224" s="53">
        <f t="shared" si="34"/>
        <v>31.4</v>
      </c>
      <c r="I224" s="53">
        <f t="shared" si="35"/>
        <v>43960</v>
      </c>
      <c r="J224" s="54">
        <f t="shared" si="31"/>
        <v>5.250714031265301E-4</v>
      </c>
    </row>
    <row r="225" spans="1:10" ht="38.25" x14ac:dyDescent="0.2">
      <c r="A225" s="39" t="s">
        <v>519</v>
      </c>
      <c r="B225" s="40" t="s">
        <v>306</v>
      </c>
      <c r="C225" s="41" t="s">
        <v>30</v>
      </c>
      <c r="D225" s="29" t="s">
        <v>307</v>
      </c>
      <c r="E225" s="30" t="s">
        <v>150</v>
      </c>
      <c r="F225" s="62">
        <v>470</v>
      </c>
      <c r="G225" s="53">
        <v>9.61</v>
      </c>
      <c r="H225" s="53">
        <f t="shared" si="34"/>
        <v>12.62</v>
      </c>
      <c r="I225" s="53">
        <f t="shared" si="35"/>
        <v>5931.4</v>
      </c>
      <c r="J225" s="54">
        <f t="shared" si="31"/>
        <v>7.0846417663892193E-5</v>
      </c>
    </row>
    <row r="226" spans="1:10" ht="38.25" x14ac:dyDescent="0.2">
      <c r="A226" s="39" t="s">
        <v>520</v>
      </c>
      <c r="B226" s="40" t="s">
        <v>309</v>
      </c>
      <c r="C226" s="41" t="s">
        <v>30</v>
      </c>
      <c r="D226" s="29" t="s">
        <v>310</v>
      </c>
      <c r="E226" s="30" t="s">
        <v>150</v>
      </c>
      <c r="F226" s="62">
        <v>3800</v>
      </c>
      <c r="G226" s="53">
        <v>15.41</v>
      </c>
      <c r="H226" s="53">
        <f t="shared" si="34"/>
        <v>20.23</v>
      </c>
      <c r="I226" s="53">
        <f t="shared" si="35"/>
        <v>76874</v>
      </c>
      <c r="J226" s="54">
        <f t="shared" si="31"/>
        <v>9.1820607470311367E-4</v>
      </c>
    </row>
    <row r="227" spans="1:10" ht="38.25" x14ac:dyDescent="0.2">
      <c r="A227" s="39" t="s">
        <v>521</v>
      </c>
      <c r="B227" s="40" t="s">
        <v>312</v>
      </c>
      <c r="C227" s="41" t="s">
        <v>30</v>
      </c>
      <c r="D227" s="29" t="s">
        <v>313</v>
      </c>
      <c r="E227" s="30" t="s">
        <v>150</v>
      </c>
      <c r="F227" s="62">
        <v>1700</v>
      </c>
      <c r="G227" s="53">
        <v>24.21</v>
      </c>
      <c r="H227" s="53">
        <f t="shared" si="34"/>
        <v>31.79</v>
      </c>
      <c r="I227" s="53">
        <f t="shared" si="35"/>
        <v>54043</v>
      </c>
      <c r="J227" s="54">
        <f t="shared" si="31"/>
        <v>6.455057743213618E-4</v>
      </c>
    </row>
    <row r="228" spans="1:10" ht="38.25" x14ac:dyDescent="0.2">
      <c r="A228" s="39" t="s">
        <v>522</v>
      </c>
      <c r="B228" s="40" t="s">
        <v>315</v>
      </c>
      <c r="C228" s="41" t="s">
        <v>30</v>
      </c>
      <c r="D228" s="29" t="s">
        <v>316</v>
      </c>
      <c r="E228" s="30" t="s">
        <v>150</v>
      </c>
      <c r="F228" s="62">
        <v>750</v>
      </c>
      <c r="G228" s="53">
        <v>25.14</v>
      </c>
      <c r="H228" s="53">
        <f t="shared" si="34"/>
        <v>33.01</v>
      </c>
      <c r="I228" s="53">
        <f t="shared" si="35"/>
        <v>24757.5</v>
      </c>
      <c r="J228" s="54">
        <f t="shared" si="31"/>
        <v>2.9571099324169855E-4</v>
      </c>
    </row>
    <row r="229" spans="1:10" ht="38.25" x14ac:dyDescent="0.2">
      <c r="A229" s="39" t="s">
        <v>523</v>
      </c>
      <c r="B229" s="40" t="s">
        <v>524</v>
      </c>
      <c r="C229" s="41" t="s">
        <v>30</v>
      </c>
      <c r="D229" s="29" t="s">
        <v>525</v>
      </c>
      <c r="E229" s="30" t="s">
        <v>150</v>
      </c>
      <c r="F229" s="62">
        <v>600</v>
      </c>
      <c r="G229" s="53">
        <v>52.08</v>
      </c>
      <c r="H229" s="53">
        <f t="shared" si="34"/>
        <v>68.38</v>
      </c>
      <c r="I229" s="53">
        <f t="shared" si="35"/>
        <v>41028</v>
      </c>
      <c r="J229" s="54">
        <f t="shared" si="31"/>
        <v>4.9005071718551585E-4</v>
      </c>
    </row>
    <row r="230" spans="1:10" x14ac:dyDescent="0.2">
      <c r="A230" s="42" t="s">
        <v>526</v>
      </c>
      <c r="B230" s="43"/>
      <c r="C230" s="43"/>
      <c r="D230" s="31" t="s">
        <v>2494</v>
      </c>
      <c r="E230" s="43" t="s">
        <v>2740</v>
      </c>
      <c r="F230" s="63"/>
      <c r="G230" s="43"/>
      <c r="H230" s="43"/>
      <c r="I230" s="55"/>
      <c r="J230" s="56"/>
    </row>
    <row r="231" spans="1:10" ht="25.5" x14ac:dyDescent="0.2">
      <c r="A231" s="39" t="s">
        <v>527</v>
      </c>
      <c r="B231" s="40" t="s">
        <v>528</v>
      </c>
      <c r="C231" s="41" t="s">
        <v>22</v>
      </c>
      <c r="D231" s="29" t="s">
        <v>2495</v>
      </c>
      <c r="E231" s="30" t="s">
        <v>43</v>
      </c>
      <c r="F231" s="62">
        <v>7</v>
      </c>
      <c r="G231" s="53">
        <v>39.76</v>
      </c>
      <c r="H231" s="53">
        <f t="shared" ref="H231:H241" si="36">ROUND(G231 * (1 + 31.29 / 100), 2)</f>
        <v>52.2</v>
      </c>
      <c r="I231" s="53">
        <f t="shared" ref="I231:I241" si="37">ROUND(F231 * H231, 2)</f>
        <v>365.4</v>
      </c>
      <c r="J231" s="54">
        <f t="shared" si="31"/>
        <v>4.364447013249183E-6</v>
      </c>
    </row>
    <row r="232" spans="1:10" ht="25.5" x14ac:dyDescent="0.2">
      <c r="A232" s="39" t="s">
        <v>529</v>
      </c>
      <c r="B232" s="40" t="s">
        <v>530</v>
      </c>
      <c r="C232" s="41" t="s">
        <v>22</v>
      </c>
      <c r="D232" s="29" t="s">
        <v>2496</v>
      </c>
      <c r="E232" s="30" t="s">
        <v>43</v>
      </c>
      <c r="F232" s="62">
        <v>2</v>
      </c>
      <c r="G232" s="53">
        <v>42.5</v>
      </c>
      <c r="H232" s="53">
        <f t="shared" si="36"/>
        <v>55.8</v>
      </c>
      <c r="I232" s="53">
        <f t="shared" si="37"/>
        <v>111.6</v>
      </c>
      <c r="J232" s="54">
        <f t="shared" si="31"/>
        <v>1.3329838168544302E-6</v>
      </c>
    </row>
    <row r="233" spans="1:10" ht="25.5" x14ac:dyDescent="0.2">
      <c r="A233" s="39" t="s">
        <v>531</v>
      </c>
      <c r="B233" s="40" t="s">
        <v>532</v>
      </c>
      <c r="C233" s="41" t="s">
        <v>22</v>
      </c>
      <c r="D233" s="29" t="s">
        <v>2497</v>
      </c>
      <c r="E233" s="30" t="s">
        <v>43</v>
      </c>
      <c r="F233" s="62">
        <v>7</v>
      </c>
      <c r="G233" s="53">
        <v>73.510000000000005</v>
      </c>
      <c r="H233" s="53">
        <f t="shared" si="36"/>
        <v>96.51</v>
      </c>
      <c r="I233" s="53">
        <f t="shared" si="37"/>
        <v>675.57</v>
      </c>
      <c r="J233" s="54">
        <f t="shared" si="31"/>
        <v>8.0692103687486341E-6</v>
      </c>
    </row>
    <row r="234" spans="1:10" ht="25.5" x14ac:dyDescent="0.2">
      <c r="A234" s="39" t="s">
        <v>533</v>
      </c>
      <c r="B234" s="40" t="s">
        <v>534</v>
      </c>
      <c r="C234" s="41" t="s">
        <v>22</v>
      </c>
      <c r="D234" s="29" t="s">
        <v>2498</v>
      </c>
      <c r="E234" s="30" t="s">
        <v>43</v>
      </c>
      <c r="F234" s="62">
        <v>473</v>
      </c>
      <c r="G234" s="53">
        <v>48.06</v>
      </c>
      <c r="H234" s="53">
        <f t="shared" si="36"/>
        <v>63.1</v>
      </c>
      <c r="I234" s="53">
        <f t="shared" si="37"/>
        <v>29846.3</v>
      </c>
      <c r="J234" s="54">
        <f t="shared" si="31"/>
        <v>3.5649314420235111E-4</v>
      </c>
    </row>
    <row r="235" spans="1:10" ht="25.5" x14ac:dyDescent="0.2">
      <c r="A235" s="39" t="s">
        <v>535</v>
      </c>
      <c r="B235" s="40" t="s">
        <v>536</v>
      </c>
      <c r="C235" s="41" t="s">
        <v>22</v>
      </c>
      <c r="D235" s="29" t="s">
        <v>2499</v>
      </c>
      <c r="E235" s="30" t="s">
        <v>43</v>
      </c>
      <c r="F235" s="62">
        <v>473</v>
      </c>
      <c r="G235" s="53">
        <v>55.06</v>
      </c>
      <c r="H235" s="53">
        <f t="shared" si="36"/>
        <v>72.290000000000006</v>
      </c>
      <c r="I235" s="53">
        <f t="shared" si="37"/>
        <v>34193.17</v>
      </c>
      <c r="J235" s="54">
        <f t="shared" si="31"/>
        <v>4.0841346108380286E-4</v>
      </c>
    </row>
    <row r="236" spans="1:10" ht="25.5" x14ac:dyDescent="0.2">
      <c r="A236" s="39" t="s">
        <v>537</v>
      </c>
      <c r="B236" s="40" t="s">
        <v>538</v>
      </c>
      <c r="C236" s="41" t="s">
        <v>22</v>
      </c>
      <c r="D236" s="29" t="s">
        <v>2500</v>
      </c>
      <c r="E236" s="30" t="s">
        <v>43</v>
      </c>
      <c r="F236" s="62">
        <v>2622</v>
      </c>
      <c r="G236" s="53">
        <v>201.93</v>
      </c>
      <c r="H236" s="53">
        <f t="shared" si="36"/>
        <v>265.11</v>
      </c>
      <c r="I236" s="53">
        <f t="shared" si="37"/>
        <v>695118.42</v>
      </c>
      <c r="J236" s="54">
        <f t="shared" si="31"/>
        <v>8.3027025506937375E-3</v>
      </c>
    </row>
    <row r="237" spans="1:10" ht="25.5" x14ac:dyDescent="0.2">
      <c r="A237" s="39" t="s">
        <v>539</v>
      </c>
      <c r="B237" s="40" t="s">
        <v>540</v>
      </c>
      <c r="C237" s="41" t="s">
        <v>22</v>
      </c>
      <c r="D237" s="29" t="s">
        <v>2501</v>
      </c>
      <c r="E237" s="30" t="s">
        <v>43</v>
      </c>
      <c r="F237" s="62">
        <v>46</v>
      </c>
      <c r="G237" s="53">
        <v>261.75</v>
      </c>
      <c r="H237" s="53">
        <f t="shared" si="36"/>
        <v>343.65</v>
      </c>
      <c r="I237" s="53">
        <f t="shared" si="37"/>
        <v>15807.9</v>
      </c>
      <c r="J237" s="54">
        <f t="shared" si="31"/>
        <v>1.8881429102556585E-4</v>
      </c>
    </row>
    <row r="238" spans="1:10" ht="25.5" x14ac:dyDescent="0.2">
      <c r="A238" s="39" t="s">
        <v>541</v>
      </c>
      <c r="B238" s="40" t="s">
        <v>542</v>
      </c>
      <c r="C238" s="41" t="s">
        <v>30</v>
      </c>
      <c r="D238" s="29" t="s">
        <v>543</v>
      </c>
      <c r="E238" s="30" t="s">
        <v>43</v>
      </c>
      <c r="F238" s="62">
        <v>17</v>
      </c>
      <c r="G238" s="53">
        <v>543.76</v>
      </c>
      <c r="H238" s="53">
        <f t="shared" si="36"/>
        <v>713.9</v>
      </c>
      <c r="I238" s="53">
        <f t="shared" si="37"/>
        <v>12136.3</v>
      </c>
      <c r="J238" s="54">
        <f t="shared" si="31"/>
        <v>1.4495960122303247E-4</v>
      </c>
    </row>
    <row r="239" spans="1:10" ht="38.25" x14ac:dyDescent="0.2">
      <c r="A239" s="39" t="s">
        <v>544</v>
      </c>
      <c r="B239" s="40" t="s">
        <v>545</v>
      </c>
      <c r="C239" s="41" t="s">
        <v>30</v>
      </c>
      <c r="D239" s="29" t="s">
        <v>546</v>
      </c>
      <c r="E239" s="30" t="s">
        <v>43</v>
      </c>
      <c r="F239" s="62">
        <v>57</v>
      </c>
      <c r="G239" s="53">
        <v>131.85</v>
      </c>
      <c r="H239" s="53">
        <f t="shared" si="36"/>
        <v>173.11</v>
      </c>
      <c r="I239" s="53">
        <f t="shared" si="37"/>
        <v>9867.27</v>
      </c>
      <c r="J239" s="54">
        <f t="shared" si="31"/>
        <v>1.178576274778962E-4</v>
      </c>
    </row>
    <row r="240" spans="1:10" ht="38.25" x14ac:dyDescent="0.2">
      <c r="A240" s="39" t="s">
        <v>547</v>
      </c>
      <c r="B240" s="40" t="s">
        <v>548</v>
      </c>
      <c r="C240" s="41" t="s">
        <v>27</v>
      </c>
      <c r="D240" s="29" t="s">
        <v>2502</v>
      </c>
      <c r="E240" s="30" t="s">
        <v>43</v>
      </c>
      <c r="F240" s="62">
        <v>3</v>
      </c>
      <c r="G240" s="53">
        <v>57.16</v>
      </c>
      <c r="H240" s="53">
        <f t="shared" si="36"/>
        <v>75.05</v>
      </c>
      <c r="I240" s="53">
        <f t="shared" si="37"/>
        <v>225.15</v>
      </c>
      <c r="J240" s="54">
        <f t="shared" si="31"/>
        <v>2.6892590176055109E-6</v>
      </c>
    </row>
    <row r="241" spans="1:10" ht="25.5" x14ac:dyDescent="0.2">
      <c r="A241" s="39" t="s">
        <v>549</v>
      </c>
      <c r="B241" s="40" t="s">
        <v>550</v>
      </c>
      <c r="C241" s="41" t="s">
        <v>22</v>
      </c>
      <c r="D241" s="29" t="s">
        <v>2503</v>
      </c>
      <c r="E241" s="30" t="s">
        <v>43</v>
      </c>
      <c r="F241" s="62">
        <v>46</v>
      </c>
      <c r="G241" s="53">
        <v>167.65</v>
      </c>
      <c r="H241" s="53">
        <f t="shared" si="36"/>
        <v>220.11</v>
      </c>
      <c r="I241" s="53">
        <f t="shared" si="37"/>
        <v>10125.06</v>
      </c>
      <c r="J241" s="54">
        <f t="shared" si="31"/>
        <v>1.2093674842903332E-4</v>
      </c>
    </row>
    <row r="242" spans="1:10" x14ac:dyDescent="0.2">
      <c r="A242" s="42" t="s">
        <v>551</v>
      </c>
      <c r="B242" s="43"/>
      <c r="C242" s="43"/>
      <c r="D242" s="31" t="s">
        <v>2504</v>
      </c>
      <c r="E242" s="43" t="s">
        <v>2740</v>
      </c>
      <c r="F242" s="63"/>
      <c r="G242" s="43"/>
      <c r="H242" s="43"/>
      <c r="I242" s="55"/>
      <c r="J242" s="56"/>
    </row>
    <row r="243" spans="1:10" ht="25.5" x14ac:dyDescent="0.2">
      <c r="A243" s="39" t="s">
        <v>552</v>
      </c>
      <c r="B243" s="40" t="s">
        <v>553</v>
      </c>
      <c r="C243" s="41" t="s">
        <v>30</v>
      </c>
      <c r="D243" s="29" t="s">
        <v>554</v>
      </c>
      <c r="E243" s="30" t="s">
        <v>43</v>
      </c>
      <c r="F243" s="62">
        <v>526</v>
      </c>
      <c r="G243" s="53">
        <v>33.549999999999997</v>
      </c>
      <c r="H243" s="53">
        <f t="shared" ref="H243:H262" si="38">ROUND(G243 * (1 + 31.29 / 100), 2)</f>
        <v>44.05</v>
      </c>
      <c r="I243" s="53">
        <f t="shared" ref="I243:I262" si="39">ROUND(F243 * H243, 2)</f>
        <v>23170.3</v>
      </c>
      <c r="J243" s="54">
        <f t="shared" si="31"/>
        <v>2.7675300117976887E-4</v>
      </c>
    </row>
    <row r="244" spans="1:10" ht="25.5" x14ac:dyDescent="0.2">
      <c r="A244" s="39" t="s">
        <v>555</v>
      </c>
      <c r="B244" s="40" t="s">
        <v>556</v>
      </c>
      <c r="C244" s="41" t="s">
        <v>30</v>
      </c>
      <c r="D244" s="29" t="s">
        <v>557</v>
      </c>
      <c r="E244" s="30" t="s">
        <v>43</v>
      </c>
      <c r="F244" s="62">
        <v>827</v>
      </c>
      <c r="G244" s="53">
        <v>53.71</v>
      </c>
      <c r="H244" s="53">
        <f t="shared" si="38"/>
        <v>70.52</v>
      </c>
      <c r="I244" s="53">
        <f t="shared" si="39"/>
        <v>58320.04</v>
      </c>
      <c r="J244" s="54">
        <f t="shared" si="31"/>
        <v>6.965920207733249E-4</v>
      </c>
    </row>
    <row r="245" spans="1:10" ht="25.5" x14ac:dyDescent="0.2">
      <c r="A245" s="39" t="s">
        <v>558</v>
      </c>
      <c r="B245" s="40" t="s">
        <v>559</v>
      </c>
      <c r="C245" s="41" t="s">
        <v>27</v>
      </c>
      <c r="D245" s="29" t="s">
        <v>2505</v>
      </c>
      <c r="E245" s="30" t="s">
        <v>43</v>
      </c>
      <c r="F245" s="62">
        <v>16</v>
      </c>
      <c r="G245" s="53">
        <v>3.98</v>
      </c>
      <c r="H245" s="53">
        <f t="shared" si="38"/>
        <v>5.23</v>
      </c>
      <c r="I245" s="53">
        <f t="shared" si="39"/>
        <v>83.68</v>
      </c>
      <c r="J245" s="54">
        <f t="shared" si="31"/>
        <v>9.9949897665213936E-7</v>
      </c>
    </row>
    <row r="246" spans="1:10" x14ac:dyDescent="0.2">
      <c r="A246" s="39" t="s">
        <v>560</v>
      </c>
      <c r="B246" s="40" t="s">
        <v>561</v>
      </c>
      <c r="C246" s="41" t="s">
        <v>27</v>
      </c>
      <c r="D246" s="29" t="s">
        <v>2506</v>
      </c>
      <c r="E246" s="30" t="s">
        <v>43</v>
      </c>
      <c r="F246" s="62">
        <v>4</v>
      </c>
      <c r="G246" s="53">
        <v>3.49</v>
      </c>
      <c r="H246" s="53">
        <f t="shared" si="38"/>
        <v>4.58</v>
      </c>
      <c r="I246" s="53">
        <f t="shared" si="39"/>
        <v>18.32</v>
      </c>
      <c r="J246" s="54">
        <f t="shared" si="31"/>
        <v>2.1881956563416815E-7</v>
      </c>
    </row>
    <row r="247" spans="1:10" ht="25.5" x14ac:dyDescent="0.2">
      <c r="A247" s="39" t="s">
        <v>562</v>
      </c>
      <c r="B247" s="40" t="s">
        <v>563</v>
      </c>
      <c r="C247" s="41" t="s">
        <v>30</v>
      </c>
      <c r="D247" s="29" t="s">
        <v>564</v>
      </c>
      <c r="E247" s="30" t="s">
        <v>43</v>
      </c>
      <c r="F247" s="62">
        <v>154</v>
      </c>
      <c r="G247" s="53">
        <v>18.05</v>
      </c>
      <c r="H247" s="53">
        <f t="shared" si="38"/>
        <v>23.7</v>
      </c>
      <c r="I247" s="53">
        <f t="shared" si="39"/>
        <v>3649.8</v>
      </c>
      <c r="J247" s="54">
        <f t="shared" si="31"/>
        <v>4.3594304074868281E-5</v>
      </c>
    </row>
    <row r="248" spans="1:10" ht="25.5" x14ac:dyDescent="0.2">
      <c r="A248" s="39" t="s">
        <v>565</v>
      </c>
      <c r="B248" s="40" t="s">
        <v>566</v>
      </c>
      <c r="C248" s="41" t="s">
        <v>30</v>
      </c>
      <c r="D248" s="29" t="s">
        <v>567</v>
      </c>
      <c r="E248" s="30" t="s">
        <v>43</v>
      </c>
      <c r="F248" s="62">
        <v>58</v>
      </c>
      <c r="G248" s="53">
        <v>44.08</v>
      </c>
      <c r="H248" s="53">
        <f t="shared" si="38"/>
        <v>57.87</v>
      </c>
      <c r="I248" s="53">
        <f t="shared" si="39"/>
        <v>3356.46</v>
      </c>
      <c r="J248" s="54">
        <f t="shared" si="31"/>
        <v>4.0090563278846069E-5</v>
      </c>
    </row>
    <row r="249" spans="1:10" ht="25.5" x14ac:dyDescent="0.2">
      <c r="A249" s="39" t="s">
        <v>568</v>
      </c>
      <c r="B249" s="40" t="s">
        <v>569</v>
      </c>
      <c r="C249" s="41" t="s">
        <v>30</v>
      </c>
      <c r="D249" s="29" t="s">
        <v>570</v>
      </c>
      <c r="E249" s="30" t="s">
        <v>43</v>
      </c>
      <c r="F249" s="62">
        <v>106</v>
      </c>
      <c r="G249" s="53">
        <v>59.43</v>
      </c>
      <c r="H249" s="53">
        <f t="shared" si="38"/>
        <v>78.03</v>
      </c>
      <c r="I249" s="53">
        <f t="shared" si="39"/>
        <v>8271.18</v>
      </c>
      <c r="J249" s="54">
        <f t="shared" si="31"/>
        <v>9.8793450593996672E-5</v>
      </c>
    </row>
    <row r="250" spans="1:10" ht="25.5" x14ac:dyDescent="0.2">
      <c r="A250" s="39" t="s">
        <v>571</v>
      </c>
      <c r="B250" s="40" t="s">
        <v>572</v>
      </c>
      <c r="C250" s="41" t="s">
        <v>30</v>
      </c>
      <c r="D250" s="29" t="s">
        <v>573</v>
      </c>
      <c r="E250" s="30" t="s">
        <v>43</v>
      </c>
      <c r="F250" s="62">
        <v>22</v>
      </c>
      <c r="G250" s="53">
        <v>34.85</v>
      </c>
      <c r="H250" s="53">
        <f t="shared" si="38"/>
        <v>45.75</v>
      </c>
      <c r="I250" s="53">
        <f t="shared" si="39"/>
        <v>1006.5</v>
      </c>
      <c r="J250" s="54">
        <f t="shared" si="31"/>
        <v>1.2021937380501651E-5</v>
      </c>
    </row>
    <row r="251" spans="1:10" ht="25.5" x14ac:dyDescent="0.2">
      <c r="A251" s="39" t="s">
        <v>574</v>
      </c>
      <c r="B251" s="40" t="s">
        <v>575</v>
      </c>
      <c r="C251" s="41" t="s">
        <v>30</v>
      </c>
      <c r="D251" s="29" t="s">
        <v>576</v>
      </c>
      <c r="E251" s="30" t="s">
        <v>43</v>
      </c>
      <c r="F251" s="62">
        <v>27</v>
      </c>
      <c r="G251" s="53">
        <v>56.31</v>
      </c>
      <c r="H251" s="53">
        <f t="shared" si="38"/>
        <v>73.930000000000007</v>
      </c>
      <c r="I251" s="53">
        <f t="shared" si="39"/>
        <v>1996.11</v>
      </c>
      <c r="J251" s="54">
        <f t="shared" si="31"/>
        <v>2.3842135543560008E-5</v>
      </c>
    </row>
    <row r="252" spans="1:10" ht="38.25" x14ac:dyDescent="0.2">
      <c r="A252" s="39" t="s">
        <v>577</v>
      </c>
      <c r="B252" s="40" t="s">
        <v>578</v>
      </c>
      <c r="C252" s="41" t="s">
        <v>30</v>
      </c>
      <c r="D252" s="29" t="s">
        <v>579</v>
      </c>
      <c r="E252" s="30" t="s">
        <v>43</v>
      </c>
      <c r="F252" s="62">
        <v>6</v>
      </c>
      <c r="G252" s="53">
        <v>48.85</v>
      </c>
      <c r="H252" s="53">
        <f t="shared" si="38"/>
        <v>64.14</v>
      </c>
      <c r="I252" s="53">
        <f t="shared" si="39"/>
        <v>384.84</v>
      </c>
      <c r="J252" s="54">
        <f t="shared" si="31"/>
        <v>4.5966441942496327E-6</v>
      </c>
    </row>
    <row r="253" spans="1:10" ht="25.5" x14ac:dyDescent="0.2">
      <c r="A253" s="39" t="s">
        <v>580</v>
      </c>
      <c r="B253" s="40" t="s">
        <v>581</v>
      </c>
      <c r="C253" s="41" t="s">
        <v>30</v>
      </c>
      <c r="D253" s="29" t="s">
        <v>582</v>
      </c>
      <c r="E253" s="30" t="s">
        <v>43</v>
      </c>
      <c r="F253" s="62">
        <v>25</v>
      </c>
      <c r="G253" s="53">
        <v>113.61</v>
      </c>
      <c r="H253" s="53">
        <f t="shared" si="38"/>
        <v>149.16</v>
      </c>
      <c r="I253" s="53">
        <f t="shared" si="39"/>
        <v>3729</v>
      </c>
      <c r="J253" s="54">
        <f t="shared" si="31"/>
        <v>4.4540292590055297E-5</v>
      </c>
    </row>
    <row r="254" spans="1:10" ht="25.5" x14ac:dyDescent="0.2">
      <c r="A254" s="39" t="s">
        <v>583</v>
      </c>
      <c r="B254" s="40" t="s">
        <v>584</v>
      </c>
      <c r="C254" s="41" t="s">
        <v>27</v>
      </c>
      <c r="D254" s="29" t="s">
        <v>2507</v>
      </c>
      <c r="E254" s="30" t="s">
        <v>43</v>
      </c>
      <c r="F254" s="62">
        <v>4</v>
      </c>
      <c r="G254" s="53">
        <v>69.849999999999994</v>
      </c>
      <c r="H254" s="53">
        <f t="shared" si="38"/>
        <v>91.71</v>
      </c>
      <c r="I254" s="53">
        <f t="shared" si="39"/>
        <v>366.84</v>
      </c>
      <c r="J254" s="54">
        <f t="shared" si="31"/>
        <v>4.3816468044344013E-6</v>
      </c>
    </row>
    <row r="255" spans="1:10" ht="25.5" x14ac:dyDescent="0.2">
      <c r="A255" s="39" t="s">
        <v>585</v>
      </c>
      <c r="B255" s="40" t="s">
        <v>586</v>
      </c>
      <c r="C255" s="41" t="s">
        <v>27</v>
      </c>
      <c r="D255" s="29" t="s">
        <v>2508</v>
      </c>
      <c r="E255" s="30" t="s">
        <v>43</v>
      </c>
      <c r="F255" s="62">
        <v>1</v>
      </c>
      <c r="G255" s="53">
        <v>92</v>
      </c>
      <c r="H255" s="53">
        <f t="shared" si="38"/>
        <v>120.79</v>
      </c>
      <c r="I255" s="53">
        <f t="shared" si="39"/>
        <v>120.79</v>
      </c>
      <c r="J255" s="54">
        <f t="shared" si="31"/>
        <v>1.4427519286545399E-6</v>
      </c>
    </row>
    <row r="256" spans="1:10" ht="38.25" x14ac:dyDescent="0.2">
      <c r="A256" s="39" t="s">
        <v>587</v>
      </c>
      <c r="B256" s="40" t="s">
        <v>588</v>
      </c>
      <c r="C256" s="41" t="s">
        <v>30</v>
      </c>
      <c r="D256" s="29" t="s">
        <v>589</v>
      </c>
      <c r="E256" s="30" t="s">
        <v>43</v>
      </c>
      <c r="F256" s="62">
        <v>1</v>
      </c>
      <c r="G256" s="53">
        <v>736.87</v>
      </c>
      <c r="H256" s="53">
        <f t="shared" si="38"/>
        <v>967.44</v>
      </c>
      <c r="I256" s="53">
        <f t="shared" si="39"/>
        <v>967.44</v>
      </c>
      <c r="J256" s="54">
        <f t="shared" si="31"/>
        <v>1.1555393044602601E-5</v>
      </c>
    </row>
    <row r="257" spans="1:10" ht="38.25" x14ac:dyDescent="0.2">
      <c r="A257" s="39" t="s">
        <v>590</v>
      </c>
      <c r="B257" s="40" t="s">
        <v>591</v>
      </c>
      <c r="C257" s="41" t="s">
        <v>30</v>
      </c>
      <c r="D257" s="29" t="s">
        <v>592</v>
      </c>
      <c r="E257" s="30" t="s">
        <v>43</v>
      </c>
      <c r="F257" s="62">
        <v>32</v>
      </c>
      <c r="G257" s="53">
        <v>847.67</v>
      </c>
      <c r="H257" s="53">
        <f t="shared" si="38"/>
        <v>1112.9100000000001</v>
      </c>
      <c r="I257" s="53">
        <f t="shared" si="39"/>
        <v>35613.120000000003</v>
      </c>
      <c r="J257" s="54">
        <f t="shared" si="31"/>
        <v>4.2537376906536607E-4</v>
      </c>
    </row>
    <row r="258" spans="1:10" ht="38.25" x14ac:dyDescent="0.2">
      <c r="A258" s="39" t="s">
        <v>593</v>
      </c>
      <c r="B258" s="40" t="s">
        <v>594</v>
      </c>
      <c r="C258" s="41" t="s">
        <v>30</v>
      </c>
      <c r="D258" s="29" t="s">
        <v>595</v>
      </c>
      <c r="E258" s="30" t="s">
        <v>43</v>
      </c>
      <c r="F258" s="62">
        <v>6</v>
      </c>
      <c r="G258" s="53">
        <v>1225.1300000000001</v>
      </c>
      <c r="H258" s="53">
        <f t="shared" si="38"/>
        <v>1608.47</v>
      </c>
      <c r="I258" s="53">
        <f t="shared" si="39"/>
        <v>9650.82</v>
      </c>
      <c r="J258" s="54">
        <f t="shared" si="31"/>
        <v>1.1527228386536804E-4</v>
      </c>
    </row>
    <row r="259" spans="1:10" ht="38.25" x14ac:dyDescent="0.2">
      <c r="A259" s="39" t="s">
        <v>596</v>
      </c>
      <c r="B259" s="40" t="s">
        <v>597</v>
      </c>
      <c r="C259" s="41" t="s">
        <v>22</v>
      </c>
      <c r="D259" s="29" t="s">
        <v>2509</v>
      </c>
      <c r="E259" s="30" t="s">
        <v>43</v>
      </c>
      <c r="F259" s="62">
        <v>1</v>
      </c>
      <c r="G259" s="53">
        <v>1755.81</v>
      </c>
      <c r="H259" s="53">
        <f t="shared" si="38"/>
        <v>2305.1999999999998</v>
      </c>
      <c r="I259" s="53">
        <f t="shared" si="39"/>
        <v>2305.1999999999998</v>
      </c>
      <c r="J259" s="54">
        <f t="shared" si="31"/>
        <v>2.7533999055670544E-5</v>
      </c>
    </row>
    <row r="260" spans="1:10" ht="38.25" x14ac:dyDescent="0.2">
      <c r="A260" s="39" t="s">
        <v>598</v>
      </c>
      <c r="B260" s="40" t="s">
        <v>599</v>
      </c>
      <c r="C260" s="41" t="s">
        <v>22</v>
      </c>
      <c r="D260" s="29" t="s">
        <v>2510</v>
      </c>
      <c r="E260" s="30" t="s">
        <v>43</v>
      </c>
      <c r="F260" s="62">
        <v>6</v>
      </c>
      <c r="G260" s="53">
        <v>1415.8</v>
      </c>
      <c r="H260" s="53">
        <f t="shared" si="38"/>
        <v>1858.8</v>
      </c>
      <c r="I260" s="53">
        <f t="shared" si="39"/>
        <v>11152.8</v>
      </c>
      <c r="J260" s="54">
        <f t="shared" si="31"/>
        <v>1.3321238272951693E-4</v>
      </c>
    </row>
    <row r="261" spans="1:10" ht="38.25" x14ac:dyDescent="0.2">
      <c r="A261" s="39" t="s">
        <v>600</v>
      </c>
      <c r="B261" s="40" t="s">
        <v>601</v>
      </c>
      <c r="C261" s="41" t="s">
        <v>22</v>
      </c>
      <c r="D261" s="29" t="s">
        <v>2511</v>
      </c>
      <c r="E261" s="30" t="s">
        <v>43</v>
      </c>
      <c r="F261" s="62">
        <v>5</v>
      </c>
      <c r="G261" s="53">
        <v>1718.8</v>
      </c>
      <c r="H261" s="53">
        <f t="shared" si="38"/>
        <v>2256.61</v>
      </c>
      <c r="I261" s="53">
        <f t="shared" si="39"/>
        <v>11283.05</v>
      </c>
      <c r="J261" s="54">
        <f t="shared" ref="J261:J324" si="40">I261 / 83721946.65</f>
        <v>1.3476812773081882E-4</v>
      </c>
    </row>
    <row r="262" spans="1:10" ht="38.25" x14ac:dyDescent="0.2">
      <c r="A262" s="39" t="s">
        <v>602</v>
      </c>
      <c r="B262" s="40" t="s">
        <v>603</v>
      </c>
      <c r="C262" s="41" t="s">
        <v>22</v>
      </c>
      <c r="D262" s="29" t="s">
        <v>2512</v>
      </c>
      <c r="E262" s="30" t="s">
        <v>43</v>
      </c>
      <c r="F262" s="62">
        <v>1</v>
      </c>
      <c r="G262" s="53">
        <v>3938.8</v>
      </c>
      <c r="H262" s="53">
        <f t="shared" si="38"/>
        <v>5171.25</v>
      </c>
      <c r="I262" s="53">
        <f t="shared" si="39"/>
        <v>5171.25</v>
      </c>
      <c r="J262" s="54">
        <f t="shared" si="40"/>
        <v>6.1766958449000658E-5</v>
      </c>
    </row>
    <row r="263" spans="1:10" x14ac:dyDescent="0.2">
      <c r="A263" s="42" t="s">
        <v>604</v>
      </c>
      <c r="B263" s="43"/>
      <c r="C263" s="43"/>
      <c r="D263" s="31" t="s">
        <v>2453</v>
      </c>
      <c r="E263" s="43" t="s">
        <v>2740</v>
      </c>
      <c r="F263" s="63"/>
      <c r="G263" s="43"/>
      <c r="H263" s="43"/>
      <c r="I263" s="55"/>
      <c r="J263" s="56"/>
    </row>
    <row r="264" spans="1:10" ht="25.5" x14ac:dyDescent="0.2">
      <c r="A264" s="44" t="s">
        <v>605</v>
      </c>
      <c r="B264" s="45" t="s">
        <v>366</v>
      </c>
      <c r="C264" s="46" t="s">
        <v>30</v>
      </c>
      <c r="D264" s="32" t="s">
        <v>367</v>
      </c>
      <c r="E264" s="33" t="s">
        <v>43</v>
      </c>
      <c r="F264" s="64">
        <v>208</v>
      </c>
      <c r="G264" s="57">
        <v>120.88</v>
      </c>
      <c r="H264" s="57">
        <f t="shared" ref="H264:H286" si="41">ROUND(G264 * (1 + 31.29 / 100), 2)</f>
        <v>158.69999999999999</v>
      </c>
      <c r="I264" s="57">
        <f t="shared" ref="I264:I286" si="42">ROUND(F264 * H264, 2)</f>
        <v>33009.599999999999</v>
      </c>
      <c r="J264" s="58">
        <f t="shared" si="40"/>
        <v>3.9427654660249107E-4</v>
      </c>
    </row>
    <row r="265" spans="1:10" ht="25.5" x14ac:dyDescent="0.2">
      <c r="A265" s="39" t="s">
        <v>606</v>
      </c>
      <c r="B265" s="40" t="s">
        <v>607</v>
      </c>
      <c r="C265" s="41" t="s">
        <v>30</v>
      </c>
      <c r="D265" s="29" t="s">
        <v>608</v>
      </c>
      <c r="E265" s="30" t="s">
        <v>43</v>
      </c>
      <c r="F265" s="62">
        <v>4</v>
      </c>
      <c r="G265" s="53">
        <v>81.650000000000006</v>
      </c>
      <c r="H265" s="53">
        <f t="shared" si="41"/>
        <v>107.2</v>
      </c>
      <c r="I265" s="53">
        <f t="shared" si="42"/>
        <v>428.8</v>
      </c>
      <c r="J265" s="54">
        <f t="shared" si="40"/>
        <v>5.1217155973761624E-6</v>
      </c>
    </row>
    <row r="266" spans="1:10" ht="25.5" x14ac:dyDescent="0.2">
      <c r="A266" s="39" t="s">
        <v>609</v>
      </c>
      <c r="B266" s="40" t="s">
        <v>610</v>
      </c>
      <c r="C266" s="41" t="s">
        <v>30</v>
      </c>
      <c r="D266" s="29" t="s">
        <v>611</v>
      </c>
      <c r="E266" s="30" t="s">
        <v>43</v>
      </c>
      <c r="F266" s="62">
        <v>2</v>
      </c>
      <c r="G266" s="53">
        <v>86.73</v>
      </c>
      <c r="H266" s="53">
        <f t="shared" si="41"/>
        <v>113.87</v>
      </c>
      <c r="I266" s="53">
        <f t="shared" si="42"/>
        <v>227.74</v>
      </c>
      <c r="J266" s="54">
        <f t="shared" si="40"/>
        <v>2.7201947531400359E-6</v>
      </c>
    </row>
    <row r="267" spans="1:10" ht="25.5" x14ac:dyDescent="0.2">
      <c r="A267" s="39" t="s">
        <v>612</v>
      </c>
      <c r="B267" s="40" t="s">
        <v>369</v>
      </c>
      <c r="C267" s="41" t="s">
        <v>30</v>
      </c>
      <c r="D267" s="29" t="s">
        <v>370</v>
      </c>
      <c r="E267" s="30" t="s">
        <v>43</v>
      </c>
      <c r="F267" s="62">
        <v>5</v>
      </c>
      <c r="G267" s="53">
        <v>86.73</v>
      </c>
      <c r="H267" s="53">
        <f t="shared" si="41"/>
        <v>113.87</v>
      </c>
      <c r="I267" s="53">
        <f t="shared" si="42"/>
        <v>569.35</v>
      </c>
      <c r="J267" s="54">
        <f t="shared" si="40"/>
        <v>6.800486882850089E-6</v>
      </c>
    </row>
    <row r="268" spans="1:10" ht="25.5" x14ac:dyDescent="0.2">
      <c r="A268" s="39" t="s">
        <v>613</v>
      </c>
      <c r="B268" s="40" t="s">
        <v>614</v>
      </c>
      <c r="C268" s="41" t="s">
        <v>30</v>
      </c>
      <c r="D268" s="29" t="s">
        <v>615</v>
      </c>
      <c r="E268" s="30" t="s">
        <v>43</v>
      </c>
      <c r="F268" s="62">
        <v>7</v>
      </c>
      <c r="G268" s="53">
        <v>90.83</v>
      </c>
      <c r="H268" s="53">
        <f t="shared" si="41"/>
        <v>119.25</v>
      </c>
      <c r="I268" s="53">
        <f t="shared" si="42"/>
        <v>834.75</v>
      </c>
      <c r="J268" s="54">
        <f t="shared" si="40"/>
        <v>9.9705039526813241E-6</v>
      </c>
    </row>
    <row r="269" spans="1:10" ht="25.5" x14ac:dyDescent="0.2">
      <c r="A269" s="39" t="s">
        <v>616</v>
      </c>
      <c r="B269" s="40" t="s">
        <v>617</v>
      </c>
      <c r="C269" s="41" t="s">
        <v>30</v>
      </c>
      <c r="D269" s="29" t="s">
        <v>618</v>
      </c>
      <c r="E269" s="30" t="s">
        <v>43</v>
      </c>
      <c r="F269" s="62">
        <v>56</v>
      </c>
      <c r="G269" s="53">
        <v>97.02</v>
      </c>
      <c r="H269" s="53">
        <f t="shared" si="41"/>
        <v>127.38</v>
      </c>
      <c r="I269" s="53">
        <f t="shared" si="42"/>
        <v>7133.28</v>
      </c>
      <c r="J269" s="54">
        <f t="shared" si="40"/>
        <v>8.5202032267843821E-5</v>
      </c>
    </row>
    <row r="270" spans="1:10" ht="25.5" x14ac:dyDescent="0.2">
      <c r="A270" s="39" t="s">
        <v>619</v>
      </c>
      <c r="B270" s="40" t="s">
        <v>620</v>
      </c>
      <c r="C270" s="41" t="s">
        <v>30</v>
      </c>
      <c r="D270" s="29" t="s">
        <v>621</v>
      </c>
      <c r="E270" s="30" t="s">
        <v>43</v>
      </c>
      <c r="F270" s="62">
        <v>6</v>
      </c>
      <c r="G270" s="53">
        <v>105.16</v>
      </c>
      <c r="H270" s="53">
        <f t="shared" si="41"/>
        <v>138.06</v>
      </c>
      <c r="I270" s="53">
        <f t="shared" si="42"/>
        <v>828.36</v>
      </c>
      <c r="J270" s="54">
        <f t="shared" si="40"/>
        <v>9.8941798792969168E-6</v>
      </c>
    </row>
    <row r="271" spans="1:10" ht="25.5" x14ac:dyDescent="0.2">
      <c r="A271" s="39" t="s">
        <v>622</v>
      </c>
      <c r="B271" s="40" t="s">
        <v>623</v>
      </c>
      <c r="C271" s="41" t="s">
        <v>27</v>
      </c>
      <c r="D271" s="29" t="s">
        <v>2513</v>
      </c>
      <c r="E271" s="30" t="s">
        <v>43</v>
      </c>
      <c r="F271" s="62">
        <v>6</v>
      </c>
      <c r="G271" s="53">
        <v>133.38999999999999</v>
      </c>
      <c r="H271" s="53">
        <f t="shared" si="41"/>
        <v>175.13</v>
      </c>
      <c r="I271" s="53">
        <f t="shared" si="42"/>
        <v>1050.78</v>
      </c>
      <c r="J271" s="54">
        <f t="shared" si="40"/>
        <v>1.2550830959447117E-5</v>
      </c>
    </row>
    <row r="272" spans="1:10" ht="25.5" x14ac:dyDescent="0.2">
      <c r="A272" s="39" t="s">
        <v>624</v>
      </c>
      <c r="B272" s="40" t="s">
        <v>625</v>
      </c>
      <c r="C272" s="41" t="s">
        <v>27</v>
      </c>
      <c r="D272" s="29" t="s">
        <v>2514</v>
      </c>
      <c r="E272" s="30" t="s">
        <v>43</v>
      </c>
      <c r="F272" s="62">
        <v>5</v>
      </c>
      <c r="G272" s="53">
        <v>135.29</v>
      </c>
      <c r="H272" s="53">
        <f t="shared" si="41"/>
        <v>177.62</v>
      </c>
      <c r="I272" s="53">
        <f t="shared" si="42"/>
        <v>888.1</v>
      </c>
      <c r="J272" s="54">
        <f t="shared" si="40"/>
        <v>1.06077323274948E-5</v>
      </c>
    </row>
    <row r="273" spans="1:10" ht="25.5" x14ac:dyDescent="0.2">
      <c r="A273" s="39" t="s">
        <v>626</v>
      </c>
      <c r="B273" s="40" t="s">
        <v>627</v>
      </c>
      <c r="C273" s="41" t="s">
        <v>27</v>
      </c>
      <c r="D273" s="29" t="s">
        <v>2515</v>
      </c>
      <c r="E273" s="30" t="s">
        <v>43</v>
      </c>
      <c r="F273" s="62">
        <v>3</v>
      </c>
      <c r="G273" s="53">
        <v>527.78</v>
      </c>
      <c r="H273" s="53">
        <f t="shared" si="41"/>
        <v>692.92</v>
      </c>
      <c r="I273" s="53">
        <f t="shared" si="42"/>
        <v>2078.7600000000002</v>
      </c>
      <c r="J273" s="54">
        <f t="shared" si="40"/>
        <v>2.4829331891794947E-5</v>
      </c>
    </row>
    <row r="274" spans="1:10" ht="25.5" x14ac:dyDescent="0.2">
      <c r="A274" s="39" t="s">
        <v>628</v>
      </c>
      <c r="B274" s="40" t="s">
        <v>629</v>
      </c>
      <c r="C274" s="41" t="s">
        <v>22</v>
      </c>
      <c r="D274" s="29" t="s">
        <v>2516</v>
      </c>
      <c r="E274" s="30" t="s">
        <v>43</v>
      </c>
      <c r="F274" s="62">
        <v>2</v>
      </c>
      <c r="G274" s="53">
        <v>265.18</v>
      </c>
      <c r="H274" s="53">
        <f t="shared" si="41"/>
        <v>348.15</v>
      </c>
      <c r="I274" s="53">
        <f t="shared" si="42"/>
        <v>696.3</v>
      </c>
      <c r="J274" s="54">
        <f t="shared" si="40"/>
        <v>8.3168156960191742E-6</v>
      </c>
    </row>
    <row r="275" spans="1:10" ht="25.5" x14ac:dyDescent="0.2">
      <c r="A275" s="39" t="s">
        <v>630</v>
      </c>
      <c r="B275" s="40" t="s">
        <v>631</v>
      </c>
      <c r="C275" s="41" t="s">
        <v>27</v>
      </c>
      <c r="D275" s="29" t="s">
        <v>2517</v>
      </c>
      <c r="E275" s="30" t="s">
        <v>43</v>
      </c>
      <c r="F275" s="62">
        <v>4</v>
      </c>
      <c r="G275" s="53">
        <v>479.03</v>
      </c>
      <c r="H275" s="53">
        <f t="shared" si="41"/>
        <v>628.91999999999996</v>
      </c>
      <c r="I275" s="53">
        <f t="shared" si="42"/>
        <v>2515.6799999999998</v>
      </c>
      <c r="J275" s="54">
        <f t="shared" si="40"/>
        <v>3.0048035200576643E-5</v>
      </c>
    </row>
    <row r="276" spans="1:10" ht="25.5" x14ac:dyDescent="0.2">
      <c r="A276" s="39" t="s">
        <v>632</v>
      </c>
      <c r="B276" s="40" t="s">
        <v>633</v>
      </c>
      <c r="C276" s="41" t="s">
        <v>27</v>
      </c>
      <c r="D276" s="29" t="s">
        <v>2518</v>
      </c>
      <c r="E276" s="30" t="s">
        <v>43</v>
      </c>
      <c r="F276" s="62">
        <v>1</v>
      </c>
      <c r="G276" s="53">
        <v>1629.59</v>
      </c>
      <c r="H276" s="53">
        <f t="shared" si="41"/>
        <v>2139.4899999999998</v>
      </c>
      <c r="I276" s="53">
        <f t="shared" si="42"/>
        <v>2139.4899999999998</v>
      </c>
      <c r="J276" s="54">
        <f t="shared" si="40"/>
        <v>2.5554709196432662E-5</v>
      </c>
    </row>
    <row r="277" spans="1:10" ht="25.5" x14ac:dyDescent="0.2">
      <c r="A277" s="39" t="s">
        <v>634</v>
      </c>
      <c r="B277" s="40" t="s">
        <v>635</v>
      </c>
      <c r="C277" s="41" t="s">
        <v>27</v>
      </c>
      <c r="D277" s="29" t="s">
        <v>2519</v>
      </c>
      <c r="E277" s="30" t="s">
        <v>43</v>
      </c>
      <c r="F277" s="62">
        <v>1</v>
      </c>
      <c r="G277" s="53">
        <v>722.01</v>
      </c>
      <c r="H277" s="53">
        <f t="shared" si="41"/>
        <v>947.93</v>
      </c>
      <c r="I277" s="53">
        <f t="shared" si="42"/>
        <v>947.93</v>
      </c>
      <c r="J277" s="54">
        <f t="shared" si="40"/>
        <v>1.1322359762641757E-5</v>
      </c>
    </row>
    <row r="278" spans="1:10" ht="25.5" x14ac:dyDescent="0.2">
      <c r="A278" s="39" t="s">
        <v>636</v>
      </c>
      <c r="B278" s="40" t="s">
        <v>637</v>
      </c>
      <c r="C278" s="41" t="s">
        <v>27</v>
      </c>
      <c r="D278" s="29" t="s">
        <v>2520</v>
      </c>
      <c r="E278" s="30" t="s">
        <v>43</v>
      </c>
      <c r="F278" s="62">
        <v>6</v>
      </c>
      <c r="G278" s="53">
        <v>1491.68</v>
      </c>
      <c r="H278" s="53">
        <f t="shared" si="41"/>
        <v>1958.43</v>
      </c>
      <c r="I278" s="53">
        <f t="shared" si="42"/>
        <v>11750.58</v>
      </c>
      <c r="J278" s="54">
        <f t="shared" si="40"/>
        <v>1.4035244604528076E-4</v>
      </c>
    </row>
    <row r="279" spans="1:10" ht="25.5" x14ac:dyDescent="0.2">
      <c r="A279" s="39" t="s">
        <v>638</v>
      </c>
      <c r="B279" s="40" t="s">
        <v>639</v>
      </c>
      <c r="C279" s="41" t="s">
        <v>27</v>
      </c>
      <c r="D279" s="29" t="s">
        <v>2521</v>
      </c>
      <c r="E279" s="30" t="s">
        <v>43</v>
      </c>
      <c r="F279" s="62">
        <v>1</v>
      </c>
      <c r="G279" s="53">
        <v>776.78</v>
      </c>
      <c r="H279" s="53">
        <f t="shared" si="41"/>
        <v>1019.83</v>
      </c>
      <c r="I279" s="53">
        <f t="shared" si="42"/>
        <v>1019.83</v>
      </c>
      <c r="J279" s="54">
        <f t="shared" si="40"/>
        <v>1.2181154891959263E-5</v>
      </c>
    </row>
    <row r="280" spans="1:10" ht="25.5" x14ac:dyDescent="0.2">
      <c r="A280" s="39" t="s">
        <v>640</v>
      </c>
      <c r="B280" s="40" t="s">
        <v>641</v>
      </c>
      <c r="C280" s="41" t="s">
        <v>27</v>
      </c>
      <c r="D280" s="29" t="s">
        <v>2522</v>
      </c>
      <c r="E280" s="30" t="s">
        <v>43</v>
      </c>
      <c r="F280" s="62">
        <v>1</v>
      </c>
      <c r="G280" s="53">
        <v>1736.37</v>
      </c>
      <c r="H280" s="53">
        <f t="shared" si="41"/>
        <v>2279.6799999999998</v>
      </c>
      <c r="I280" s="53">
        <f t="shared" si="42"/>
        <v>2279.6799999999998</v>
      </c>
      <c r="J280" s="54">
        <f t="shared" si="40"/>
        <v>2.7229180534110285E-5</v>
      </c>
    </row>
    <row r="281" spans="1:10" ht="25.5" x14ac:dyDescent="0.2">
      <c r="A281" s="39" t="s">
        <v>642</v>
      </c>
      <c r="B281" s="40" t="s">
        <v>643</v>
      </c>
      <c r="C281" s="41" t="s">
        <v>27</v>
      </c>
      <c r="D281" s="29" t="s">
        <v>2523</v>
      </c>
      <c r="E281" s="30" t="s">
        <v>43</v>
      </c>
      <c r="F281" s="62">
        <v>1</v>
      </c>
      <c r="G281" s="53">
        <v>3126.21</v>
      </c>
      <c r="H281" s="53">
        <f t="shared" si="41"/>
        <v>4104.3999999999996</v>
      </c>
      <c r="I281" s="53">
        <f t="shared" si="42"/>
        <v>4104.3999999999996</v>
      </c>
      <c r="J281" s="54">
        <f t="shared" si="40"/>
        <v>4.9024182597646269E-5</v>
      </c>
    </row>
    <row r="282" spans="1:10" ht="25.5" x14ac:dyDescent="0.2">
      <c r="A282" s="39" t="s">
        <v>644</v>
      </c>
      <c r="B282" s="40" t="s">
        <v>645</v>
      </c>
      <c r="C282" s="41" t="s">
        <v>27</v>
      </c>
      <c r="D282" s="29" t="s">
        <v>2524</v>
      </c>
      <c r="E282" s="30" t="s">
        <v>43</v>
      </c>
      <c r="F282" s="62">
        <v>88</v>
      </c>
      <c r="G282" s="53">
        <v>150.81</v>
      </c>
      <c r="H282" s="53">
        <f t="shared" si="41"/>
        <v>198</v>
      </c>
      <c r="I282" s="53">
        <f t="shared" si="42"/>
        <v>17424</v>
      </c>
      <c r="J282" s="54">
        <f t="shared" si="40"/>
        <v>2.0811747334114331E-4</v>
      </c>
    </row>
    <row r="283" spans="1:10" ht="25.5" x14ac:dyDescent="0.2">
      <c r="A283" s="39" t="s">
        <v>646</v>
      </c>
      <c r="B283" s="40" t="s">
        <v>647</v>
      </c>
      <c r="C283" s="41" t="s">
        <v>30</v>
      </c>
      <c r="D283" s="29" t="s">
        <v>648</v>
      </c>
      <c r="E283" s="30" t="s">
        <v>43</v>
      </c>
      <c r="F283" s="62">
        <v>103</v>
      </c>
      <c r="G283" s="53">
        <v>13.13</v>
      </c>
      <c r="H283" s="53">
        <f t="shared" si="41"/>
        <v>17.239999999999998</v>
      </c>
      <c r="I283" s="53">
        <f t="shared" si="42"/>
        <v>1775.72</v>
      </c>
      <c r="J283" s="54">
        <f t="shared" si="40"/>
        <v>2.1209731391261194E-5</v>
      </c>
    </row>
    <row r="284" spans="1:10" ht="25.5" x14ac:dyDescent="0.2">
      <c r="A284" s="39" t="s">
        <v>649</v>
      </c>
      <c r="B284" s="40" t="s">
        <v>650</v>
      </c>
      <c r="C284" s="41" t="s">
        <v>30</v>
      </c>
      <c r="D284" s="29" t="s">
        <v>651</v>
      </c>
      <c r="E284" s="30" t="s">
        <v>43</v>
      </c>
      <c r="F284" s="62">
        <v>416</v>
      </c>
      <c r="G284" s="53">
        <v>13.67</v>
      </c>
      <c r="H284" s="53">
        <f t="shared" si="41"/>
        <v>17.95</v>
      </c>
      <c r="I284" s="53">
        <f t="shared" si="42"/>
        <v>7467.2</v>
      </c>
      <c r="J284" s="54">
        <f t="shared" si="40"/>
        <v>8.9190472734905046E-5</v>
      </c>
    </row>
    <row r="285" spans="1:10" ht="25.5" x14ac:dyDescent="0.2">
      <c r="A285" s="39" t="s">
        <v>652</v>
      </c>
      <c r="B285" s="40" t="s">
        <v>653</v>
      </c>
      <c r="C285" s="41" t="s">
        <v>30</v>
      </c>
      <c r="D285" s="29" t="s">
        <v>654</v>
      </c>
      <c r="E285" s="30" t="s">
        <v>43</v>
      </c>
      <c r="F285" s="62">
        <v>107</v>
      </c>
      <c r="G285" s="53">
        <v>14.83</v>
      </c>
      <c r="H285" s="53">
        <f t="shared" si="41"/>
        <v>19.47</v>
      </c>
      <c r="I285" s="53">
        <f t="shared" si="42"/>
        <v>2083.29</v>
      </c>
      <c r="J285" s="54">
        <f t="shared" si="40"/>
        <v>2.4883439568231778E-5</v>
      </c>
    </row>
    <row r="286" spans="1:10" ht="25.5" x14ac:dyDescent="0.2">
      <c r="A286" s="39" t="s">
        <v>655</v>
      </c>
      <c r="B286" s="40" t="s">
        <v>656</v>
      </c>
      <c r="C286" s="41" t="s">
        <v>30</v>
      </c>
      <c r="D286" s="29" t="s">
        <v>657</v>
      </c>
      <c r="E286" s="30" t="s">
        <v>43</v>
      </c>
      <c r="F286" s="62">
        <v>126</v>
      </c>
      <c r="G286" s="53">
        <v>14.83</v>
      </c>
      <c r="H286" s="53">
        <f t="shared" si="41"/>
        <v>19.47</v>
      </c>
      <c r="I286" s="53">
        <f t="shared" si="42"/>
        <v>2453.2199999999998</v>
      </c>
      <c r="J286" s="54">
        <f t="shared" si="40"/>
        <v>2.930199425791779E-5</v>
      </c>
    </row>
    <row r="287" spans="1:10" x14ac:dyDescent="0.2">
      <c r="A287" s="42" t="s">
        <v>658</v>
      </c>
      <c r="B287" s="43"/>
      <c r="C287" s="43"/>
      <c r="D287" s="31" t="s">
        <v>2525</v>
      </c>
      <c r="E287" s="43" t="s">
        <v>2740</v>
      </c>
      <c r="F287" s="63"/>
      <c r="G287" s="43"/>
      <c r="H287" s="43"/>
      <c r="I287" s="55"/>
      <c r="J287" s="56"/>
    </row>
    <row r="288" spans="1:10" x14ac:dyDescent="0.2">
      <c r="A288" s="42" t="s">
        <v>659</v>
      </c>
      <c r="B288" s="43"/>
      <c r="C288" s="43"/>
      <c r="D288" s="31" t="s">
        <v>2428</v>
      </c>
      <c r="E288" s="43" t="s">
        <v>2740</v>
      </c>
      <c r="F288" s="63"/>
      <c r="G288" s="43"/>
      <c r="H288" s="43"/>
      <c r="I288" s="55"/>
      <c r="J288" s="56"/>
    </row>
    <row r="289" spans="1:10" ht="25.5" x14ac:dyDescent="0.2">
      <c r="A289" s="39" t="s">
        <v>660</v>
      </c>
      <c r="B289" s="40" t="s">
        <v>250</v>
      </c>
      <c r="C289" s="41" t="s">
        <v>30</v>
      </c>
      <c r="D289" s="29" t="s">
        <v>251</v>
      </c>
      <c r="E289" s="30" t="s">
        <v>2742</v>
      </c>
      <c r="F289" s="62">
        <v>3.84</v>
      </c>
      <c r="G289" s="53">
        <v>66.38</v>
      </c>
      <c r="H289" s="53">
        <f t="shared" ref="H289:H294" si="43">ROUND(G289 * (1 + 31.29 / 100), 2)</f>
        <v>87.15</v>
      </c>
      <c r="I289" s="53">
        <f t="shared" ref="I289:I294" si="44">ROUND(F289 * H289, 2)</f>
        <v>334.66</v>
      </c>
      <c r="J289" s="54">
        <f t="shared" si="40"/>
        <v>3.9972792486425066E-6</v>
      </c>
    </row>
    <row r="290" spans="1:10" ht="38.25" x14ac:dyDescent="0.2">
      <c r="A290" s="39" t="s">
        <v>661</v>
      </c>
      <c r="B290" s="40" t="s">
        <v>380</v>
      </c>
      <c r="C290" s="41" t="s">
        <v>30</v>
      </c>
      <c r="D290" s="29" t="s">
        <v>381</v>
      </c>
      <c r="E290" s="30" t="s">
        <v>150</v>
      </c>
      <c r="F290" s="62">
        <v>12.52</v>
      </c>
      <c r="G290" s="53">
        <v>8.56</v>
      </c>
      <c r="H290" s="53">
        <f t="shared" si="43"/>
        <v>11.24</v>
      </c>
      <c r="I290" s="53">
        <f t="shared" si="44"/>
        <v>140.72</v>
      </c>
      <c r="J290" s="54">
        <f t="shared" si="40"/>
        <v>1.680801816377737E-6</v>
      </c>
    </row>
    <row r="291" spans="1:10" ht="38.25" x14ac:dyDescent="0.2">
      <c r="A291" s="39" t="s">
        <v>662</v>
      </c>
      <c r="B291" s="40" t="s">
        <v>283</v>
      </c>
      <c r="C291" s="41" t="s">
        <v>30</v>
      </c>
      <c r="D291" s="29" t="s">
        <v>284</v>
      </c>
      <c r="E291" s="30" t="s">
        <v>150</v>
      </c>
      <c r="F291" s="62">
        <v>13.08</v>
      </c>
      <c r="G291" s="53">
        <v>11.15</v>
      </c>
      <c r="H291" s="53">
        <f t="shared" si="43"/>
        <v>14.64</v>
      </c>
      <c r="I291" s="53">
        <f t="shared" si="44"/>
        <v>191.49</v>
      </c>
      <c r="J291" s="54">
        <f t="shared" si="40"/>
        <v>2.2872138986510296E-6</v>
      </c>
    </row>
    <row r="292" spans="1:10" x14ac:dyDescent="0.2">
      <c r="A292" s="39" t="s">
        <v>663</v>
      </c>
      <c r="B292" s="40" t="s">
        <v>255</v>
      </c>
      <c r="C292" s="41" t="s">
        <v>30</v>
      </c>
      <c r="D292" s="29" t="s">
        <v>256</v>
      </c>
      <c r="E292" s="30" t="s">
        <v>2742</v>
      </c>
      <c r="F292" s="62">
        <v>3.82</v>
      </c>
      <c r="G292" s="53">
        <v>17.420000000000002</v>
      </c>
      <c r="H292" s="53">
        <f t="shared" si="43"/>
        <v>22.87</v>
      </c>
      <c r="I292" s="53">
        <f t="shared" si="44"/>
        <v>87.36</v>
      </c>
      <c r="J292" s="54">
        <f t="shared" si="40"/>
        <v>1.0434539985699196E-6</v>
      </c>
    </row>
    <row r="293" spans="1:10" ht="38.25" x14ac:dyDescent="0.2">
      <c r="A293" s="39" t="s">
        <v>664</v>
      </c>
      <c r="B293" s="40" t="s">
        <v>386</v>
      </c>
      <c r="C293" s="41" t="s">
        <v>30</v>
      </c>
      <c r="D293" s="29" t="s">
        <v>387</v>
      </c>
      <c r="E293" s="30" t="s">
        <v>43</v>
      </c>
      <c r="F293" s="62">
        <v>2</v>
      </c>
      <c r="G293" s="53">
        <v>141.47999999999999</v>
      </c>
      <c r="H293" s="53">
        <f t="shared" si="43"/>
        <v>185.75</v>
      </c>
      <c r="I293" s="53">
        <f t="shared" si="44"/>
        <v>371.5</v>
      </c>
      <c r="J293" s="54">
        <f t="shared" si="40"/>
        <v>4.4373072397976784E-6</v>
      </c>
    </row>
    <row r="294" spans="1:10" ht="38.25" x14ac:dyDescent="0.2">
      <c r="A294" s="39" t="s">
        <v>665</v>
      </c>
      <c r="B294" s="40" t="s">
        <v>389</v>
      </c>
      <c r="C294" s="41" t="s">
        <v>30</v>
      </c>
      <c r="D294" s="29" t="s">
        <v>390</v>
      </c>
      <c r="E294" s="30" t="s">
        <v>43</v>
      </c>
      <c r="F294" s="62">
        <v>8</v>
      </c>
      <c r="G294" s="53">
        <v>223.28</v>
      </c>
      <c r="H294" s="53">
        <f t="shared" si="43"/>
        <v>293.14</v>
      </c>
      <c r="I294" s="53">
        <f t="shared" si="44"/>
        <v>2345.12</v>
      </c>
      <c r="J294" s="54">
        <f t="shared" si="40"/>
        <v>2.8010815489082991E-5</v>
      </c>
    </row>
    <row r="295" spans="1:10" x14ac:dyDescent="0.2">
      <c r="A295" s="42" t="s">
        <v>666</v>
      </c>
      <c r="B295" s="43"/>
      <c r="C295" s="43"/>
      <c r="D295" s="31" t="s">
        <v>2458</v>
      </c>
      <c r="E295" s="43" t="s">
        <v>2740</v>
      </c>
      <c r="F295" s="63"/>
      <c r="G295" s="43"/>
      <c r="H295" s="43"/>
      <c r="I295" s="55"/>
      <c r="J295" s="56"/>
    </row>
    <row r="296" spans="1:10" ht="25.5" x14ac:dyDescent="0.2">
      <c r="A296" s="39" t="s">
        <v>667</v>
      </c>
      <c r="B296" s="40" t="s">
        <v>393</v>
      </c>
      <c r="C296" s="41" t="s">
        <v>27</v>
      </c>
      <c r="D296" s="29" t="s">
        <v>2459</v>
      </c>
      <c r="E296" s="30" t="s">
        <v>43</v>
      </c>
      <c r="F296" s="62">
        <v>67</v>
      </c>
      <c r="G296" s="53">
        <v>6.59</v>
      </c>
      <c r="H296" s="53">
        <f>ROUND(G296 * (1 + 31.29 / 100), 2)</f>
        <v>8.65</v>
      </c>
      <c r="I296" s="53">
        <f>ROUND(F296 * H296, 2)</f>
        <v>579.54999999999995</v>
      </c>
      <c r="J296" s="54">
        <f t="shared" si="40"/>
        <v>6.9223187370787193E-6</v>
      </c>
    </row>
    <row r="297" spans="1:10" ht="25.5" x14ac:dyDescent="0.2">
      <c r="A297" s="39" t="s">
        <v>668</v>
      </c>
      <c r="B297" s="40" t="s">
        <v>395</v>
      </c>
      <c r="C297" s="41" t="s">
        <v>27</v>
      </c>
      <c r="D297" s="29" t="s">
        <v>2460</v>
      </c>
      <c r="E297" s="30" t="s">
        <v>43</v>
      </c>
      <c r="F297" s="62">
        <v>16</v>
      </c>
      <c r="G297" s="53">
        <v>22.39</v>
      </c>
      <c r="H297" s="53">
        <f>ROUND(G297 * (1 + 31.29 / 100), 2)</f>
        <v>29.4</v>
      </c>
      <c r="I297" s="53">
        <f>ROUND(F297 * H297, 2)</f>
        <v>470.4</v>
      </c>
      <c r="J297" s="54">
        <f t="shared" si="40"/>
        <v>5.6185984538380291E-6</v>
      </c>
    </row>
    <row r="298" spans="1:10" ht="25.5" x14ac:dyDescent="0.2">
      <c r="A298" s="39" t="s">
        <v>669</v>
      </c>
      <c r="B298" s="40" t="s">
        <v>397</v>
      </c>
      <c r="C298" s="41" t="s">
        <v>27</v>
      </c>
      <c r="D298" s="29" t="s">
        <v>2461</v>
      </c>
      <c r="E298" s="30" t="s">
        <v>43</v>
      </c>
      <c r="F298" s="62">
        <v>30</v>
      </c>
      <c r="G298" s="53">
        <v>12.7</v>
      </c>
      <c r="H298" s="53">
        <f>ROUND(G298 * (1 + 31.29 / 100), 2)</f>
        <v>16.670000000000002</v>
      </c>
      <c r="I298" s="53">
        <f>ROUND(F298 * H298, 2)</f>
        <v>500.1</v>
      </c>
      <c r="J298" s="54">
        <f t="shared" si="40"/>
        <v>5.9733441470331599E-6</v>
      </c>
    </row>
    <row r="299" spans="1:10" ht="25.5" x14ac:dyDescent="0.2">
      <c r="A299" s="39" t="s">
        <v>670</v>
      </c>
      <c r="B299" s="40" t="s">
        <v>401</v>
      </c>
      <c r="C299" s="41" t="s">
        <v>27</v>
      </c>
      <c r="D299" s="29" t="s">
        <v>2463</v>
      </c>
      <c r="E299" s="30" t="s">
        <v>43</v>
      </c>
      <c r="F299" s="62">
        <v>292</v>
      </c>
      <c r="G299" s="53">
        <v>5.0599999999999996</v>
      </c>
      <c r="H299" s="53">
        <f>ROUND(G299 * (1 + 31.29 / 100), 2)</f>
        <v>6.64</v>
      </c>
      <c r="I299" s="53">
        <f>ROUND(F299 * H299, 2)</f>
        <v>1938.88</v>
      </c>
      <c r="J299" s="54">
        <f t="shared" si="40"/>
        <v>2.3158563286941919E-5</v>
      </c>
    </row>
    <row r="300" spans="1:10" x14ac:dyDescent="0.2">
      <c r="A300" s="39" t="s">
        <v>671</v>
      </c>
      <c r="B300" s="40" t="s">
        <v>403</v>
      </c>
      <c r="C300" s="41" t="s">
        <v>27</v>
      </c>
      <c r="D300" s="29" t="s">
        <v>2464</v>
      </c>
      <c r="E300" s="30" t="s">
        <v>43</v>
      </c>
      <c r="F300" s="62">
        <v>8</v>
      </c>
      <c r="G300" s="53">
        <v>5.34</v>
      </c>
      <c r="H300" s="53">
        <f>ROUND(G300 * (1 + 31.29 / 100), 2)</f>
        <v>7.01</v>
      </c>
      <c r="I300" s="53">
        <f>ROUND(F300 * H300, 2)</f>
        <v>56.08</v>
      </c>
      <c r="J300" s="54">
        <f t="shared" si="40"/>
        <v>6.698363122687854E-7</v>
      </c>
    </row>
    <row r="301" spans="1:10" x14ac:dyDescent="0.2">
      <c r="A301" s="42" t="s">
        <v>672</v>
      </c>
      <c r="B301" s="43"/>
      <c r="C301" s="43"/>
      <c r="D301" s="31" t="s">
        <v>2441</v>
      </c>
      <c r="E301" s="43" t="s">
        <v>2740</v>
      </c>
      <c r="F301" s="63"/>
      <c r="G301" s="43"/>
      <c r="H301" s="43"/>
      <c r="I301" s="55"/>
      <c r="J301" s="56"/>
    </row>
    <row r="302" spans="1:10" ht="25.5" x14ac:dyDescent="0.2">
      <c r="A302" s="39" t="s">
        <v>673</v>
      </c>
      <c r="B302" s="40" t="s">
        <v>674</v>
      </c>
      <c r="C302" s="41" t="s">
        <v>27</v>
      </c>
      <c r="D302" s="29" t="s">
        <v>2526</v>
      </c>
      <c r="E302" s="30" t="s">
        <v>43</v>
      </c>
      <c r="F302" s="62">
        <v>2</v>
      </c>
      <c r="G302" s="53">
        <v>14.24</v>
      </c>
      <c r="H302" s="53">
        <f t="shared" ref="H302:H315" si="45">ROUND(G302 * (1 + 31.29 / 100), 2)</f>
        <v>18.7</v>
      </c>
      <c r="I302" s="53">
        <f t="shared" ref="I302:I315" si="46">ROUND(F302 * H302, 2)</f>
        <v>37.4</v>
      </c>
      <c r="J302" s="54">
        <f t="shared" si="40"/>
        <v>4.4671679883831269E-7</v>
      </c>
    </row>
    <row r="303" spans="1:10" ht="25.5" x14ac:dyDescent="0.2">
      <c r="A303" s="39" t="s">
        <v>675</v>
      </c>
      <c r="B303" s="40" t="s">
        <v>297</v>
      </c>
      <c r="C303" s="41" t="s">
        <v>27</v>
      </c>
      <c r="D303" s="29" t="s">
        <v>2442</v>
      </c>
      <c r="E303" s="30" t="s">
        <v>43</v>
      </c>
      <c r="F303" s="62">
        <v>302</v>
      </c>
      <c r="G303" s="53">
        <v>36.36</v>
      </c>
      <c r="H303" s="53">
        <f t="shared" si="45"/>
        <v>47.74</v>
      </c>
      <c r="I303" s="53">
        <f t="shared" si="46"/>
        <v>14417.48</v>
      </c>
      <c r="J303" s="54">
        <f t="shared" si="40"/>
        <v>1.7220669820629402E-4</v>
      </c>
    </row>
    <row r="304" spans="1:10" ht="25.5" x14ac:dyDescent="0.2">
      <c r="A304" s="39" t="s">
        <v>676</v>
      </c>
      <c r="B304" s="40" t="s">
        <v>407</v>
      </c>
      <c r="C304" s="41" t="s">
        <v>27</v>
      </c>
      <c r="D304" s="29" t="s">
        <v>2465</v>
      </c>
      <c r="E304" s="30" t="s">
        <v>150</v>
      </c>
      <c r="F304" s="62">
        <v>120</v>
      </c>
      <c r="G304" s="53">
        <v>39.14</v>
      </c>
      <c r="H304" s="53">
        <f t="shared" si="45"/>
        <v>51.39</v>
      </c>
      <c r="I304" s="53">
        <f t="shared" si="46"/>
        <v>6166.8</v>
      </c>
      <c r="J304" s="54">
        <f t="shared" si="40"/>
        <v>7.3658105750698039E-5</v>
      </c>
    </row>
    <row r="305" spans="1:10" ht="25.5" x14ac:dyDescent="0.2">
      <c r="A305" s="39" t="s">
        <v>677</v>
      </c>
      <c r="B305" s="40" t="s">
        <v>409</v>
      </c>
      <c r="C305" s="41" t="s">
        <v>27</v>
      </c>
      <c r="D305" s="29" t="s">
        <v>2466</v>
      </c>
      <c r="E305" s="30" t="s">
        <v>43</v>
      </c>
      <c r="F305" s="62">
        <v>20</v>
      </c>
      <c r="G305" s="53">
        <v>100.11</v>
      </c>
      <c r="H305" s="53">
        <f t="shared" si="45"/>
        <v>131.43</v>
      </c>
      <c r="I305" s="53">
        <f t="shared" si="46"/>
        <v>2628.6</v>
      </c>
      <c r="J305" s="54">
        <f t="shared" si="40"/>
        <v>3.1396785492684191E-5</v>
      </c>
    </row>
    <row r="306" spans="1:10" ht="25.5" x14ac:dyDescent="0.2">
      <c r="A306" s="39" t="s">
        <v>678</v>
      </c>
      <c r="B306" s="40" t="s">
        <v>411</v>
      </c>
      <c r="C306" s="41" t="s">
        <v>27</v>
      </c>
      <c r="D306" s="29" t="s">
        <v>2467</v>
      </c>
      <c r="E306" s="30" t="s">
        <v>43</v>
      </c>
      <c r="F306" s="62">
        <v>357</v>
      </c>
      <c r="G306" s="53">
        <v>14.06</v>
      </c>
      <c r="H306" s="53">
        <f t="shared" si="45"/>
        <v>18.46</v>
      </c>
      <c r="I306" s="53">
        <f t="shared" si="46"/>
        <v>6590.22</v>
      </c>
      <c r="J306" s="54">
        <f t="shared" si="40"/>
        <v>7.8715561017118321E-5</v>
      </c>
    </row>
    <row r="307" spans="1:10" ht="25.5" x14ac:dyDescent="0.2">
      <c r="A307" s="39" t="s">
        <v>679</v>
      </c>
      <c r="B307" s="40" t="s">
        <v>413</v>
      </c>
      <c r="C307" s="41" t="s">
        <v>27</v>
      </c>
      <c r="D307" s="29" t="s">
        <v>2468</v>
      </c>
      <c r="E307" s="30" t="s">
        <v>43</v>
      </c>
      <c r="F307" s="62">
        <v>10</v>
      </c>
      <c r="G307" s="53">
        <v>18.309999999999999</v>
      </c>
      <c r="H307" s="53">
        <f t="shared" si="45"/>
        <v>24.04</v>
      </c>
      <c r="I307" s="53">
        <f t="shared" si="46"/>
        <v>240.4</v>
      </c>
      <c r="J307" s="54">
        <f t="shared" si="40"/>
        <v>2.8714095839767479E-6</v>
      </c>
    </row>
    <row r="308" spans="1:10" ht="25.5" x14ac:dyDescent="0.2">
      <c r="A308" s="39" t="s">
        <v>680</v>
      </c>
      <c r="B308" s="40" t="s">
        <v>415</v>
      </c>
      <c r="C308" s="41" t="s">
        <v>27</v>
      </c>
      <c r="D308" s="29" t="s">
        <v>2469</v>
      </c>
      <c r="E308" s="30" t="s">
        <v>43</v>
      </c>
      <c r="F308" s="62">
        <v>3</v>
      </c>
      <c r="G308" s="53">
        <v>22.16</v>
      </c>
      <c r="H308" s="53">
        <f t="shared" si="45"/>
        <v>29.09</v>
      </c>
      <c r="I308" s="53">
        <f t="shared" si="46"/>
        <v>87.27</v>
      </c>
      <c r="J308" s="54">
        <f t="shared" si="40"/>
        <v>1.0423790116208436E-6</v>
      </c>
    </row>
    <row r="309" spans="1:10" ht="25.5" x14ac:dyDescent="0.2">
      <c r="A309" s="39" t="s">
        <v>681</v>
      </c>
      <c r="B309" s="40" t="s">
        <v>423</v>
      </c>
      <c r="C309" s="41" t="s">
        <v>27</v>
      </c>
      <c r="D309" s="29" t="s">
        <v>2473</v>
      </c>
      <c r="E309" s="30" t="s">
        <v>43</v>
      </c>
      <c r="F309" s="62">
        <v>1</v>
      </c>
      <c r="G309" s="53">
        <v>92.03</v>
      </c>
      <c r="H309" s="53">
        <f t="shared" si="45"/>
        <v>120.83</v>
      </c>
      <c r="I309" s="53">
        <f t="shared" si="46"/>
        <v>120.83</v>
      </c>
      <c r="J309" s="54">
        <f t="shared" si="40"/>
        <v>1.4432297006319071E-6</v>
      </c>
    </row>
    <row r="310" spans="1:10" ht="25.5" x14ac:dyDescent="0.2">
      <c r="A310" s="39" t="s">
        <v>682</v>
      </c>
      <c r="B310" s="40" t="s">
        <v>425</v>
      </c>
      <c r="C310" s="41" t="s">
        <v>27</v>
      </c>
      <c r="D310" s="29" t="s">
        <v>2474</v>
      </c>
      <c r="E310" s="30" t="s">
        <v>43</v>
      </c>
      <c r="F310" s="62">
        <v>32</v>
      </c>
      <c r="G310" s="53">
        <v>38.409999999999997</v>
      </c>
      <c r="H310" s="53">
        <f t="shared" si="45"/>
        <v>50.43</v>
      </c>
      <c r="I310" s="53">
        <f t="shared" si="46"/>
        <v>1613.76</v>
      </c>
      <c r="J310" s="54">
        <f t="shared" si="40"/>
        <v>1.9275232654901483E-5</v>
      </c>
    </row>
    <row r="311" spans="1:10" ht="25.5" x14ac:dyDescent="0.2">
      <c r="A311" s="39" t="s">
        <v>683</v>
      </c>
      <c r="B311" s="40" t="s">
        <v>427</v>
      </c>
      <c r="C311" s="41" t="s">
        <v>27</v>
      </c>
      <c r="D311" s="29" t="s">
        <v>2475</v>
      </c>
      <c r="E311" s="30" t="s">
        <v>43</v>
      </c>
      <c r="F311" s="62">
        <v>8</v>
      </c>
      <c r="G311" s="53">
        <v>46.96</v>
      </c>
      <c r="H311" s="53">
        <f t="shared" si="45"/>
        <v>61.65</v>
      </c>
      <c r="I311" s="53">
        <f t="shared" si="46"/>
        <v>493.2</v>
      </c>
      <c r="J311" s="54">
        <f t="shared" si="40"/>
        <v>5.8909284809373213E-6</v>
      </c>
    </row>
    <row r="312" spans="1:10" ht="25.5" x14ac:dyDescent="0.2">
      <c r="A312" s="39" t="s">
        <v>684</v>
      </c>
      <c r="B312" s="40" t="s">
        <v>429</v>
      </c>
      <c r="C312" s="41" t="s">
        <v>27</v>
      </c>
      <c r="D312" s="29" t="s">
        <v>2476</v>
      </c>
      <c r="E312" s="30" t="s">
        <v>43</v>
      </c>
      <c r="F312" s="62">
        <v>18</v>
      </c>
      <c r="G312" s="53">
        <v>83.76</v>
      </c>
      <c r="H312" s="53">
        <f t="shared" si="45"/>
        <v>109.97</v>
      </c>
      <c r="I312" s="53">
        <f t="shared" si="46"/>
        <v>1979.46</v>
      </c>
      <c r="J312" s="54">
        <f t="shared" si="40"/>
        <v>2.3643262957980921E-5</v>
      </c>
    </row>
    <row r="313" spans="1:10" ht="25.5" x14ac:dyDescent="0.2">
      <c r="A313" s="39" t="s">
        <v>685</v>
      </c>
      <c r="B313" s="40" t="s">
        <v>431</v>
      </c>
      <c r="C313" s="41" t="s">
        <v>27</v>
      </c>
      <c r="D313" s="29" t="s">
        <v>2477</v>
      </c>
      <c r="E313" s="30" t="s">
        <v>43</v>
      </c>
      <c r="F313" s="62">
        <v>472</v>
      </c>
      <c r="G313" s="53">
        <v>5.0599999999999996</v>
      </c>
      <c r="H313" s="53">
        <f t="shared" si="45"/>
        <v>6.64</v>
      </c>
      <c r="I313" s="53">
        <f t="shared" si="46"/>
        <v>3134.08</v>
      </c>
      <c r="J313" s="54">
        <f t="shared" si="40"/>
        <v>3.7434389970673234E-5</v>
      </c>
    </row>
    <row r="314" spans="1:10" ht="25.5" x14ac:dyDescent="0.2">
      <c r="A314" s="39" t="s">
        <v>686</v>
      </c>
      <c r="B314" s="40" t="s">
        <v>433</v>
      </c>
      <c r="C314" s="41" t="s">
        <v>27</v>
      </c>
      <c r="D314" s="29" t="s">
        <v>2478</v>
      </c>
      <c r="E314" s="30" t="s">
        <v>43</v>
      </c>
      <c r="F314" s="62">
        <v>126</v>
      </c>
      <c r="G314" s="53">
        <v>5.82</v>
      </c>
      <c r="H314" s="53">
        <f t="shared" si="45"/>
        <v>7.64</v>
      </c>
      <c r="I314" s="53">
        <f t="shared" si="46"/>
        <v>962.64</v>
      </c>
      <c r="J314" s="54">
        <f t="shared" si="40"/>
        <v>1.1498060407318539E-5</v>
      </c>
    </row>
    <row r="315" spans="1:10" ht="25.5" x14ac:dyDescent="0.2">
      <c r="A315" s="39" t="s">
        <v>687</v>
      </c>
      <c r="B315" s="40" t="s">
        <v>435</v>
      </c>
      <c r="C315" s="41" t="s">
        <v>27</v>
      </c>
      <c r="D315" s="29" t="s">
        <v>2479</v>
      </c>
      <c r="E315" s="30" t="s">
        <v>43</v>
      </c>
      <c r="F315" s="62">
        <v>1</v>
      </c>
      <c r="G315" s="53">
        <v>5.34</v>
      </c>
      <c r="H315" s="53">
        <f t="shared" si="45"/>
        <v>7.01</v>
      </c>
      <c r="I315" s="53">
        <f t="shared" si="46"/>
        <v>7.01</v>
      </c>
      <c r="J315" s="54">
        <f t="shared" si="40"/>
        <v>8.3729539033598175E-8</v>
      </c>
    </row>
    <row r="316" spans="1:10" x14ac:dyDescent="0.2">
      <c r="A316" s="42" t="s">
        <v>688</v>
      </c>
      <c r="B316" s="43"/>
      <c r="C316" s="43"/>
      <c r="D316" s="31" t="s">
        <v>2481</v>
      </c>
      <c r="E316" s="43" t="s">
        <v>2740</v>
      </c>
      <c r="F316" s="63"/>
      <c r="G316" s="43"/>
      <c r="H316" s="43"/>
      <c r="I316" s="55"/>
      <c r="J316" s="56"/>
    </row>
    <row r="317" spans="1:10" x14ac:dyDescent="0.2">
      <c r="A317" s="39" t="s">
        <v>689</v>
      </c>
      <c r="B317" s="40" t="s">
        <v>440</v>
      </c>
      <c r="C317" s="41" t="s">
        <v>27</v>
      </c>
      <c r="D317" s="29" t="s">
        <v>2482</v>
      </c>
      <c r="E317" s="30" t="s">
        <v>43</v>
      </c>
      <c r="F317" s="62">
        <v>496</v>
      </c>
      <c r="G317" s="53">
        <v>58.87</v>
      </c>
      <c r="H317" s="53">
        <f>ROUND(G317 * (1 + 31.29 / 100), 2)</f>
        <v>77.290000000000006</v>
      </c>
      <c r="I317" s="53">
        <f>ROUND(F317 * H317, 2)</f>
        <v>38335.839999999997</v>
      </c>
      <c r="J317" s="54">
        <f t="shared" si="40"/>
        <v>4.5789475202079517E-4</v>
      </c>
    </row>
    <row r="318" spans="1:10" x14ac:dyDescent="0.2">
      <c r="A318" s="39" t="s">
        <v>690</v>
      </c>
      <c r="B318" s="40" t="s">
        <v>442</v>
      </c>
      <c r="C318" s="41" t="s">
        <v>27</v>
      </c>
      <c r="D318" s="29" t="s">
        <v>2483</v>
      </c>
      <c r="E318" s="30" t="s">
        <v>43</v>
      </c>
      <c r="F318" s="62">
        <v>1632</v>
      </c>
      <c r="G318" s="53">
        <v>12.56</v>
      </c>
      <c r="H318" s="53">
        <f>ROUND(G318 * (1 + 31.29 / 100), 2)</f>
        <v>16.489999999999998</v>
      </c>
      <c r="I318" s="53">
        <f>ROUND(F318 * H318, 2)</f>
        <v>26911.68</v>
      </c>
      <c r="J318" s="54">
        <f t="shared" si="40"/>
        <v>3.2144116419681934E-4</v>
      </c>
    </row>
    <row r="319" spans="1:10" ht="25.5" x14ac:dyDescent="0.2">
      <c r="A319" s="39" t="s">
        <v>691</v>
      </c>
      <c r="B319" s="40" t="s">
        <v>401</v>
      </c>
      <c r="C319" s="41" t="s">
        <v>27</v>
      </c>
      <c r="D319" s="29" t="s">
        <v>2463</v>
      </c>
      <c r="E319" s="30" t="s">
        <v>43</v>
      </c>
      <c r="F319" s="62">
        <v>116</v>
      </c>
      <c r="G319" s="53">
        <v>5.0599999999999996</v>
      </c>
      <c r="H319" s="53">
        <f>ROUND(G319 * (1 + 31.29 / 100), 2)</f>
        <v>6.64</v>
      </c>
      <c r="I319" s="53">
        <f>ROUND(F319 * H319, 2)</f>
        <v>770.24</v>
      </c>
      <c r="J319" s="54">
        <f t="shared" si="40"/>
        <v>9.1999771961824059E-6</v>
      </c>
    </row>
    <row r="320" spans="1:10" x14ac:dyDescent="0.2">
      <c r="A320" s="42" t="s">
        <v>692</v>
      </c>
      <c r="B320" s="43"/>
      <c r="C320" s="43"/>
      <c r="D320" s="31" t="s">
        <v>2484</v>
      </c>
      <c r="E320" s="43" t="s">
        <v>2740</v>
      </c>
      <c r="F320" s="63"/>
      <c r="G320" s="43"/>
      <c r="H320" s="43"/>
      <c r="I320" s="55"/>
      <c r="J320" s="56"/>
    </row>
    <row r="321" spans="1:10" x14ac:dyDescent="0.2">
      <c r="A321" s="39" t="s">
        <v>693</v>
      </c>
      <c r="B321" s="40" t="s">
        <v>446</v>
      </c>
      <c r="C321" s="41" t="s">
        <v>27</v>
      </c>
      <c r="D321" s="29" t="s">
        <v>2485</v>
      </c>
      <c r="E321" s="30" t="s">
        <v>43</v>
      </c>
      <c r="F321" s="62">
        <v>1632</v>
      </c>
      <c r="G321" s="53">
        <v>0.41</v>
      </c>
      <c r="H321" s="53">
        <f t="shared" ref="H321:H334" si="47">ROUND(G321 * (1 + 31.29 / 100), 2)</f>
        <v>0.54</v>
      </c>
      <c r="I321" s="53">
        <f t="shared" ref="I321:I334" si="48">ROUND(F321 * H321, 2)</f>
        <v>881.28</v>
      </c>
      <c r="J321" s="54">
        <f t="shared" si="40"/>
        <v>1.0526272205353695E-5</v>
      </c>
    </row>
    <row r="322" spans="1:10" x14ac:dyDescent="0.2">
      <c r="A322" s="39" t="s">
        <v>694</v>
      </c>
      <c r="B322" s="40" t="s">
        <v>448</v>
      </c>
      <c r="C322" s="41" t="s">
        <v>27</v>
      </c>
      <c r="D322" s="29" t="s">
        <v>2486</v>
      </c>
      <c r="E322" s="30" t="s">
        <v>43</v>
      </c>
      <c r="F322" s="62">
        <v>6495</v>
      </c>
      <c r="G322" s="53">
        <v>0.41</v>
      </c>
      <c r="H322" s="53">
        <f t="shared" si="47"/>
        <v>0.54</v>
      </c>
      <c r="I322" s="53">
        <f t="shared" si="48"/>
        <v>3507.3</v>
      </c>
      <c r="J322" s="54">
        <f t="shared" si="40"/>
        <v>4.1892241405497708E-5</v>
      </c>
    </row>
    <row r="323" spans="1:10" x14ac:dyDescent="0.2">
      <c r="A323" s="39" t="s">
        <v>695</v>
      </c>
      <c r="B323" s="40" t="s">
        <v>696</v>
      </c>
      <c r="C323" s="41" t="s">
        <v>27</v>
      </c>
      <c r="D323" s="29" t="s">
        <v>2527</v>
      </c>
      <c r="E323" s="30" t="s">
        <v>43</v>
      </c>
      <c r="F323" s="62">
        <v>13</v>
      </c>
      <c r="G323" s="53">
        <v>0.48</v>
      </c>
      <c r="H323" s="53">
        <f t="shared" si="47"/>
        <v>0.63</v>
      </c>
      <c r="I323" s="53">
        <f t="shared" si="48"/>
        <v>8.19</v>
      </c>
      <c r="J323" s="54">
        <f t="shared" si="40"/>
        <v>9.7823812365929969E-8</v>
      </c>
    </row>
    <row r="324" spans="1:10" x14ac:dyDescent="0.2">
      <c r="A324" s="39" t="s">
        <v>697</v>
      </c>
      <c r="B324" s="40" t="s">
        <v>450</v>
      </c>
      <c r="C324" s="41" t="s">
        <v>27</v>
      </c>
      <c r="D324" s="29" t="s">
        <v>2487</v>
      </c>
      <c r="E324" s="30" t="s">
        <v>43</v>
      </c>
      <c r="F324" s="62">
        <v>97</v>
      </c>
      <c r="G324" s="53">
        <v>0.46</v>
      </c>
      <c r="H324" s="53">
        <f t="shared" si="47"/>
        <v>0.6</v>
      </c>
      <c r="I324" s="53">
        <f t="shared" si="48"/>
        <v>58.2</v>
      </c>
      <c r="J324" s="54">
        <f t="shared" si="40"/>
        <v>6.9515822706924602E-7</v>
      </c>
    </row>
    <row r="325" spans="1:10" x14ac:dyDescent="0.2">
      <c r="A325" s="44" t="s">
        <v>698</v>
      </c>
      <c r="B325" s="45" t="s">
        <v>452</v>
      </c>
      <c r="C325" s="46" t="s">
        <v>30</v>
      </c>
      <c r="D325" s="32" t="s">
        <v>453</v>
      </c>
      <c r="E325" s="33" t="s">
        <v>43</v>
      </c>
      <c r="F325" s="64">
        <v>32</v>
      </c>
      <c r="G325" s="57">
        <v>0.1</v>
      </c>
      <c r="H325" s="57">
        <f t="shared" si="47"/>
        <v>0.13</v>
      </c>
      <c r="I325" s="57">
        <f t="shared" si="48"/>
        <v>4.16</v>
      </c>
      <c r="J325" s="58">
        <f t="shared" ref="J325:J387" si="49">I325 / 83721946.65</f>
        <v>4.9688285646186655E-8</v>
      </c>
    </row>
    <row r="326" spans="1:10" x14ac:dyDescent="0.2">
      <c r="A326" s="44" t="s">
        <v>699</v>
      </c>
      <c r="B326" s="45" t="s">
        <v>455</v>
      </c>
      <c r="C326" s="46" t="s">
        <v>30</v>
      </c>
      <c r="D326" s="32" t="s">
        <v>456</v>
      </c>
      <c r="E326" s="33" t="s">
        <v>43</v>
      </c>
      <c r="F326" s="64">
        <v>296</v>
      </c>
      <c r="G326" s="57">
        <v>0.19</v>
      </c>
      <c r="H326" s="57">
        <f t="shared" si="47"/>
        <v>0.25</v>
      </c>
      <c r="I326" s="57">
        <f t="shared" si="48"/>
        <v>74</v>
      </c>
      <c r="J326" s="58">
        <f t="shared" si="49"/>
        <v>8.8387815812928178E-7</v>
      </c>
    </row>
    <row r="327" spans="1:10" x14ac:dyDescent="0.2">
      <c r="A327" s="44" t="s">
        <v>700</v>
      </c>
      <c r="B327" s="45" t="s">
        <v>458</v>
      </c>
      <c r="C327" s="46" t="s">
        <v>30</v>
      </c>
      <c r="D327" s="32" t="s">
        <v>459</v>
      </c>
      <c r="E327" s="33" t="s">
        <v>43</v>
      </c>
      <c r="F327" s="64">
        <v>344</v>
      </c>
      <c r="G327" s="57">
        <v>0.37</v>
      </c>
      <c r="H327" s="57">
        <f t="shared" si="47"/>
        <v>0.49</v>
      </c>
      <c r="I327" s="57">
        <f t="shared" si="48"/>
        <v>168.56</v>
      </c>
      <c r="J327" s="58">
        <f t="shared" si="49"/>
        <v>2.0133311126252938E-6</v>
      </c>
    </row>
    <row r="328" spans="1:10" x14ac:dyDescent="0.2">
      <c r="A328" s="44" t="s">
        <v>701</v>
      </c>
      <c r="B328" s="45" t="s">
        <v>461</v>
      </c>
      <c r="C328" s="46" t="s">
        <v>27</v>
      </c>
      <c r="D328" s="32" t="s">
        <v>2488</v>
      </c>
      <c r="E328" s="33" t="s">
        <v>43</v>
      </c>
      <c r="F328" s="64">
        <v>32</v>
      </c>
      <c r="G328" s="57">
        <v>0.55000000000000004</v>
      </c>
      <c r="H328" s="57">
        <f t="shared" si="47"/>
        <v>0.72</v>
      </c>
      <c r="I328" s="57">
        <f t="shared" si="48"/>
        <v>23.04</v>
      </c>
      <c r="J328" s="58">
        <f t="shared" si="49"/>
        <v>2.751966589634953E-7</v>
      </c>
    </row>
    <row r="329" spans="1:10" x14ac:dyDescent="0.2">
      <c r="A329" s="44" t="s">
        <v>702</v>
      </c>
      <c r="B329" s="45" t="s">
        <v>463</v>
      </c>
      <c r="C329" s="46" t="s">
        <v>22</v>
      </c>
      <c r="D329" s="32" t="s">
        <v>2489</v>
      </c>
      <c r="E329" s="33" t="s">
        <v>43</v>
      </c>
      <c r="F329" s="64">
        <v>1632</v>
      </c>
      <c r="G329" s="57">
        <v>0.71</v>
      </c>
      <c r="H329" s="57">
        <f t="shared" si="47"/>
        <v>0.93</v>
      </c>
      <c r="I329" s="57">
        <f t="shared" si="48"/>
        <v>1517.76</v>
      </c>
      <c r="J329" s="58">
        <f t="shared" si="49"/>
        <v>1.8128579909220253E-5</v>
      </c>
    </row>
    <row r="330" spans="1:10" x14ac:dyDescent="0.2">
      <c r="A330" s="44" t="s">
        <v>703</v>
      </c>
      <c r="B330" s="45" t="s">
        <v>465</v>
      </c>
      <c r="C330" s="46" t="s">
        <v>22</v>
      </c>
      <c r="D330" s="32" t="s">
        <v>2490</v>
      </c>
      <c r="E330" s="33" t="s">
        <v>43</v>
      </c>
      <c r="F330" s="64">
        <v>3560</v>
      </c>
      <c r="G330" s="57">
        <v>0.55000000000000004</v>
      </c>
      <c r="H330" s="57">
        <f t="shared" si="47"/>
        <v>0.72</v>
      </c>
      <c r="I330" s="57">
        <f t="shared" si="48"/>
        <v>2563.1999999999998</v>
      </c>
      <c r="J330" s="58">
        <f t="shared" si="49"/>
        <v>3.0615628309688848E-5</v>
      </c>
    </row>
    <row r="331" spans="1:10" ht="25.5" x14ac:dyDescent="0.2">
      <c r="A331" s="44" t="s">
        <v>704</v>
      </c>
      <c r="B331" s="45" t="s">
        <v>467</v>
      </c>
      <c r="C331" s="46" t="s">
        <v>30</v>
      </c>
      <c r="D331" s="32" t="s">
        <v>468</v>
      </c>
      <c r="E331" s="33" t="s">
        <v>43</v>
      </c>
      <c r="F331" s="64">
        <v>344</v>
      </c>
      <c r="G331" s="57">
        <v>0.72</v>
      </c>
      <c r="H331" s="57">
        <f t="shared" si="47"/>
        <v>0.95</v>
      </c>
      <c r="I331" s="57">
        <f t="shared" si="48"/>
        <v>326.8</v>
      </c>
      <c r="J331" s="58">
        <f t="shared" si="49"/>
        <v>3.9033970550898556E-6</v>
      </c>
    </row>
    <row r="332" spans="1:10" x14ac:dyDescent="0.2">
      <c r="A332" s="44" t="s">
        <v>705</v>
      </c>
      <c r="B332" s="45" t="s">
        <v>470</v>
      </c>
      <c r="C332" s="46" t="s">
        <v>30</v>
      </c>
      <c r="D332" s="32" t="s">
        <v>471</v>
      </c>
      <c r="E332" s="33" t="s">
        <v>43</v>
      </c>
      <c r="F332" s="64">
        <v>5751</v>
      </c>
      <c r="G332" s="57">
        <v>0.23</v>
      </c>
      <c r="H332" s="57">
        <f t="shared" si="47"/>
        <v>0.3</v>
      </c>
      <c r="I332" s="57">
        <f t="shared" si="48"/>
        <v>1725.3</v>
      </c>
      <c r="J332" s="58">
        <f t="shared" si="49"/>
        <v>2.0607499813789861E-5</v>
      </c>
    </row>
    <row r="333" spans="1:10" ht="25.5" x14ac:dyDescent="0.2">
      <c r="A333" s="44" t="s">
        <v>706</v>
      </c>
      <c r="B333" s="45" t="s">
        <v>467</v>
      </c>
      <c r="C333" s="46" t="s">
        <v>30</v>
      </c>
      <c r="D333" s="32" t="s">
        <v>468</v>
      </c>
      <c r="E333" s="33" t="s">
        <v>43</v>
      </c>
      <c r="F333" s="64">
        <v>13</v>
      </c>
      <c r="G333" s="57">
        <v>0.72</v>
      </c>
      <c r="H333" s="57">
        <f t="shared" si="47"/>
        <v>0.95</v>
      </c>
      <c r="I333" s="57">
        <f t="shared" si="48"/>
        <v>12.35</v>
      </c>
      <c r="J333" s="58">
        <f t="shared" si="49"/>
        <v>1.4751209801211661E-7</v>
      </c>
    </row>
    <row r="334" spans="1:10" ht="25.5" x14ac:dyDescent="0.2">
      <c r="A334" s="39" t="s">
        <v>707</v>
      </c>
      <c r="B334" s="40" t="s">
        <v>473</v>
      </c>
      <c r="C334" s="41" t="s">
        <v>27</v>
      </c>
      <c r="D334" s="29" t="s">
        <v>2491</v>
      </c>
      <c r="E334" s="30" t="s">
        <v>43</v>
      </c>
      <c r="F334" s="62">
        <v>100</v>
      </c>
      <c r="G334" s="53">
        <v>21.83</v>
      </c>
      <c r="H334" s="53">
        <f t="shared" si="47"/>
        <v>28.66</v>
      </c>
      <c r="I334" s="53">
        <f t="shared" si="48"/>
        <v>2866</v>
      </c>
      <c r="J334" s="54">
        <f t="shared" si="49"/>
        <v>3.4232362178358403E-5</v>
      </c>
    </row>
    <row r="335" spans="1:10" x14ac:dyDescent="0.2">
      <c r="A335" s="42" t="s">
        <v>708</v>
      </c>
      <c r="B335" s="43"/>
      <c r="C335" s="43"/>
      <c r="D335" s="31" t="s">
        <v>2492</v>
      </c>
      <c r="E335" s="43" t="s">
        <v>2740</v>
      </c>
      <c r="F335" s="63"/>
      <c r="G335" s="43"/>
      <c r="H335" s="43"/>
      <c r="I335" s="55"/>
      <c r="J335" s="56"/>
    </row>
    <row r="336" spans="1:10" ht="38.25" x14ac:dyDescent="0.2">
      <c r="A336" s="39" t="s">
        <v>709</v>
      </c>
      <c r="B336" s="40" t="s">
        <v>380</v>
      </c>
      <c r="C336" s="41" t="s">
        <v>30</v>
      </c>
      <c r="D336" s="29" t="s">
        <v>381</v>
      </c>
      <c r="E336" s="30" t="s">
        <v>150</v>
      </c>
      <c r="F336" s="62">
        <v>137.47999999999999</v>
      </c>
      <c r="G336" s="53">
        <v>8.56</v>
      </c>
      <c r="H336" s="53">
        <f t="shared" ref="H336:H351" si="50">ROUND(G336 * (1 + 31.29 / 100), 2)</f>
        <v>11.24</v>
      </c>
      <c r="I336" s="53">
        <f t="shared" ref="I336:I351" si="51">ROUND(F336 * H336, 2)</f>
        <v>1545.28</v>
      </c>
      <c r="J336" s="54">
        <f t="shared" si="49"/>
        <v>1.8457287029648872E-5</v>
      </c>
    </row>
    <row r="337" spans="1:10" ht="38.25" x14ac:dyDescent="0.2">
      <c r="A337" s="39" t="s">
        <v>710</v>
      </c>
      <c r="B337" s="40" t="s">
        <v>283</v>
      </c>
      <c r="C337" s="41" t="s">
        <v>30</v>
      </c>
      <c r="D337" s="29" t="s">
        <v>284</v>
      </c>
      <c r="E337" s="30" t="s">
        <v>150</v>
      </c>
      <c r="F337" s="62">
        <v>46.92</v>
      </c>
      <c r="G337" s="53">
        <v>11.15</v>
      </c>
      <c r="H337" s="53">
        <f t="shared" si="50"/>
        <v>14.64</v>
      </c>
      <c r="I337" s="53">
        <f t="shared" si="51"/>
        <v>686.91</v>
      </c>
      <c r="J337" s="54">
        <f t="shared" si="49"/>
        <v>8.2046587243322285E-6</v>
      </c>
    </row>
    <row r="338" spans="1:10" ht="38.25" x14ac:dyDescent="0.2">
      <c r="A338" s="39" t="s">
        <v>711</v>
      </c>
      <c r="B338" s="40" t="s">
        <v>286</v>
      </c>
      <c r="C338" s="41" t="s">
        <v>30</v>
      </c>
      <c r="D338" s="29" t="s">
        <v>287</v>
      </c>
      <c r="E338" s="30" t="s">
        <v>150</v>
      </c>
      <c r="F338" s="62">
        <v>50</v>
      </c>
      <c r="G338" s="53">
        <v>8.44</v>
      </c>
      <c r="H338" s="53">
        <f t="shared" si="50"/>
        <v>11.08</v>
      </c>
      <c r="I338" s="53">
        <f t="shared" si="51"/>
        <v>554</v>
      </c>
      <c r="J338" s="54">
        <f t="shared" si="49"/>
        <v>6.6171418865354343E-6</v>
      </c>
    </row>
    <row r="339" spans="1:10" ht="38.25" x14ac:dyDescent="0.2">
      <c r="A339" s="39" t="s">
        <v>712</v>
      </c>
      <c r="B339" s="40" t="s">
        <v>478</v>
      </c>
      <c r="C339" s="41" t="s">
        <v>30</v>
      </c>
      <c r="D339" s="29" t="s">
        <v>479</v>
      </c>
      <c r="E339" s="30" t="s">
        <v>150</v>
      </c>
      <c r="F339" s="62">
        <v>15</v>
      </c>
      <c r="G339" s="53">
        <v>12.04</v>
      </c>
      <c r="H339" s="53">
        <f t="shared" si="50"/>
        <v>15.81</v>
      </c>
      <c r="I339" s="53">
        <f t="shared" si="51"/>
        <v>237.15</v>
      </c>
      <c r="J339" s="54">
        <f t="shared" si="49"/>
        <v>2.8325906108156646E-6</v>
      </c>
    </row>
    <row r="340" spans="1:10" ht="38.25" x14ac:dyDescent="0.2">
      <c r="A340" s="39" t="s">
        <v>713</v>
      </c>
      <c r="B340" s="40" t="s">
        <v>289</v>
      </c>
      <c r="C340" s="41" t="s">
        <v>30</v>
      </c>
      <c r="D340" s="29" t="s">
        <v>290</v>
      </c>
      <c r="E340" s="30" t="s">
        <v>150</v>
      </c>
      <c r="F340" s="62">
        <v>250</v>
      </c>
      <c r="G340" s="53">
        <v>22.99</v>
      </c>
      <c r="H340" s="53">
        <f t="shared" si="50"/>
        <v>30.18</v>
      </c>
      <c r="I340" s="53">
        <f t="shared" si="51"/>
        <v>7545</v>
      </c>
      <c r="J340" s="54">
        <f t="shared" si="49"/>
        <v>9.0119739230884211E-5</v>
      </c>
    </row>
    <row r="341" spans="1:10" ht="38.25" x14ac:dyDescent="0.2">
      <c r="A341" s="39" t="s">
        <v>714</v>
      </c>
      <c r="B341" s="40" t="s">
        <v>487</v>
      </c>
      <c r="C341" s="41" t="s">
        <v>30</v>
      </c>
      <c r="D341" s="29" t="s">
        <v>488</v>
      </c>
      <c r="E341" s="30" t="s">
        <v>150</v>
      </c>
      <c r="F341" s="62">
        <v>12</v>
      </c>
      <c r="G341" s="53">
        <v>26.5</v>
      </c>
      <c r="H341" s="53">
        <f t="shared" si="50"/>
        <v>34.79</v>
      </c>
      <c r="I341" s="53">
        <f t="shared" si="51"/>
        <v>417.48</v>
      </c>
      <c r="J341" s="54">
        <f t="shared" si="49"/>
        <v>4.986506127781251E-6</v>
      </c>
    </row>
    <row r="342" spans="1:10" ht="38.25" x14ac:dyDescent="0.2">
      <c r="A342" s="39" t="s">
        <v>715</v>
      </c>
      <c r="B342" s="40" t="s">
        <v>259</v>
      </c>
      <c r="C342" s="41" t="s">
        <v>30</v>
      </c>
      <c r="D342" s="29" t="s">
        <v>260</v>
      </c>
      <c r="E342" s="30" t="s">
        <v>150</v>
      </c>
      <c r="F342" s="62">
        <v>6</v>
      </c>
      <c r="G342" s="53">
        <v>69.510000000000005</v>
      </c>
      <c r="H342" s="53">
        <f t="shared" si="50"/>
        <v>91.26</v>
      </c>
      <c r="I342" s="53">
        <f t="shared" si="51"/>
        <v>547.55999999999995</v>
      </c>
      <c r="J342" s="54">
        <f t="shared" si="49"/>
        <v>6.5402205981793178E-6</v>
      </c>
    </row>
    <row r="343" spans="1:10" ht="25.5" x14ac:dyDescent="0.2">
      <c r="A343" s="39" t="s">
        <v>716</v>
      </c>
      <c r="B343" s="40" t="s">
        <v>717</v>
      </c>
      <c r="C343" s="41" t="s">
        <v>27</v>
      </c>
      <c r="D343" s="29" t="s">
        <v>2528</v>
      </c>
      <c r="E343" s="30" t="s">
        <v>43</v>
      </c>
      <c r="F343" s="62">
        <v>7</v>
      </c>
      <c r="G343" s="53">
        <v>112.67</v>
      </c>
      <c r="H343" s="53">
        <f t="shared" si="50"/>
        <v>147.91999999999999</v>
      </c>
      <c r="I343" s="53">
        <f t="shared" si="51"/>
        <v>1035.44</v>
      </c>
      <c r="J343" s="54">
        <f t="shared" si="49"/>
        <v>1.2367605406126805E-5</v>
      </c>
    </row>
    <row r="344" spans="1:10" x14ac:dyDescent="0.2">
      <c r="A344" s="39" t="s">
        <v>718</v>
      </c>
      <c r="B344" s="40" t="s">
        <v>719</v>
      </c>
      <c r="C344" s="41" t="s">
        <v>27</v>
      </c>
      <c r="D344" s="29" t="s">
        <v>2529</v>
      </c>
      <c r="E344" s="30" t="s">
        <v>43</v>
      </c>
      <c r="F344" s="62">
        <v>18</v>
      </c>
      <c r="G344" s="53">
        <v>132.72999999999999</v>
      </c>
      <c r="H344" s="53">
        <f t="shared" si="50"/>
        <v>174.26</v>
      </c>
      <c r="I344" s="53">
        <f t="shared" si="51"/>
        <v>3136.68</v>
      </c>
      <c r="J344" s="54">
        <f t="shared" si="49"/>
        <v>3.7465445149202101E-5</v>
      </c>
    </row>
    <row r="345" spans="1:10" x14ac:dyDescent="0.2">
      <c r="A345" s="39" t="s">
        <v>720</v>
      </c>
      <c r="B345" s="40" t="s">
        <v>266</v>
      </c>
      <c r="C345" s="41" t="s">
        <v>27</v>
      </c>
      <c r="D345" s="29" t="s">
        <v>2432</v>
      </c>
      <c r="E345" s="30" t="s">
        <v>43</v>
      </c>
      <c r="F345" s="62">
        <v>3.45</v>
      </c>
      <c r="G345" s="53">
        <v>261.45999999999998</v>
      </c>
      <c r="H345" s="53">
        <f t="shared" si="50"/>
        <v>343.27</v>
      </c>
      <c r="I345" s="53">
        <f t="shared" si="51"/>
        <v>1184.28</v>
      </c>
      <c r="J345" s="54">
        <f t="shared" si="49"/>
        <v>1.414539493391008E-5</v>
      </c>
    </row>
    <row r="346" spans="1:10" ht="25.5" x14ac:dyDescent="0.2">
      <c r="A346" s="44" t="s">
        <v>721</v>
      </c>
      <c r="B346" s="45" t="s">
        <v>490</v>
      </c>
      <c r="C346" s="46" t="s">
        <v>30</v>
      </c>
      <c r="D346" s="32" t="s">
        <v>491</v>
      </c>
      <c r="E346" s="33" t="s">
        <v>43</v>
      </c>
      <c r="F346" s="64">
        <v>8</v>
      </c>
      <c r="G346" s="57">
        <v>1.67</v>
      </c>
      <c r="H346" s="57">
        <f t="shared" si="50"/>
        <v>2.19</v>
      </c>
      <c r="I346" s="57">
        <f t="shared" si="51"/>
        <v>17.52</v>
      </c>
      <c r="J346" s="58">
        <f t="shared" si="49"/>
        <v>2.0926412608682455E-7</v>
      </c>
    </row>
    <row r="347" spans="1:10" ht="25.5" x14ac:dyDescent="0.2">
      <c r="A347" s="44" t="s">
        <v>722</v>
      </c>
      <c r="B347" s="45" t="s">
        <v>723</v>
      </c>
      <c r="C347" s="46" t="s">
        <v>30</v>
      </c>
      <c r="D347" s="32" t="s">
        <v>724</v>
      </c>
      <c r="E347" s="33" t="s">
        <v>43</v>
      </c>
      <c r="F347" s="64">
        <v>16</v>
      </c>
      <c r="G347" s="57">
        <v>1.88</v>
      </c>
      <c r="H347" s="57">
        <f t="shared" si="50"/>
        <v>2.4700000000000002</v>
      </c>
      <c r="I347" s="57">
        <f t="shared" si="51"/>
        <v>39.520000000000003</v>
      </c>
      <c r="J347" s="58">
        <f t="shared" si="49"/>
        <v>4.7203871363877325E-7</v>
      </c>
    </row>
    <row r="348" spans="1:10" ht="25.5" x14ac:dyDescent="0.2">
      <c r="A348" s="44" t="s">
        <v>725</v>
      </c>
      <c r="B348" s="45" t="s">
        <v>496</v>
      </c>
      <c r="C348" s="46" t="s">
        <v>30</v>
      </c>
      <c r="D348" s="32" t="s">
        <v>497</v>
      </c>
      <c r="E348" s="33" t="s">
        <v>43</v>
      </c>
      <c r="F348" s="64">
        <v>8</v>
      </c>
      <c r="G348" s="57">
        <v>3.35</v>
      </c>
      <c r="H348" s="57">
        <f t="shared" si="50"/>
        <v>4.4000000000000004</v>
      </c>
      <c r="I348" s="57">
        <f t="shared" si="51"/>
        <v>35.200000000000003</v>
      </c>
      <c r="J348" s="58">
        <f t="shared" si="49"/>
        <v>4.2043934008311787E-7</v>
      </c>
    </row>
    <row r="349" spans="1:10" ht="25.5" x14ac:dyDescent="0.2">
      <c r="A349" s="44" t="s">
        <v>726</v>
      </c>
      <c r="B349" s="45" t="s">
        <v>727</v>
      </c>
      <c r="C349" s="46" t="s">
        <v>30</v>
      </c>
      <c r="D349" s="32" t="s">
        <v>728</v>
      </c>
      <c r="E349" s="33" t="s">
        <v>43</v>
      </c>
      <c r="F349" s="64">
        <v>6</v>
      </c>
      <c r="G349" s="57">
        <v>7.56</v>
      </c>
      <c r="H349" s="57">
        <f t="shared" si="50"/>
        <v>9.93</v>
      </c>
      <c r="I349" s="57">
        <f t="shared" si="51"/>
        <v>59.58</v>
      </c>
      <c r="J349" s="58">
        <f t="shared" si="49"/>
        <v>7.1164136028841365E-7</v>
      </c>
    </row>
    <row r="350" spans="1:10" ht="38.25" x14ac:dyDescent="0.2">
      <c r="A350" s="39" t="s">
        <v>729</v>
      </c>
      <c r="B350" s="40" t="s">
        <v>730</v>
      </c>
      <c r="C350" s="41" t="s">
        <v>30</v>
      </c>
      <c r="D350" s="29" t="s">
        <v>731</v>
      </c>
      <c r="E350" s="30" t="s">
        <v>43</v>
      </c>
      <c r="F350" s="62">
        <v>1</v>
      </c>
      <c r="G350" s="53">
        <v>10.8</v>
      </c>
      <c r="H350" s="53">
        <f t="shared" si="50"/>
        <v>14.18</v>
      </c>
      <c r="I350" s="53">
        <f t="shared" si="51"/>
        <v>14.18</v>
      </c>
      <c r="J350" s="54">
        <f t="shared" si="49"/>
        <v>1.6937016597666507E-7</v>
      </c>
    </row>
    <row r="351" spans="1:10" ht="38.25" x14ac:dyDescent="0.2">
      <c r="A351" s="39" t="s">
        <v>732</v>
      </c>
      <c r="B351" s="40" t="s">
        <v>733</v>
      </c>
      <c r="C351" s="41" t="s">
        <v>30</v>
      </c>
      <c r="D351" s="29" t="s">
        <v>734</v>
      </c>
      <c r="E351" s="30" t="s">
        <v>43</v>
      </c>
      <c r="F351" s="62">
        <v>1</v>
      </c>
      <c r="G351" s="53">
        <v>38.520000000000003</v>
      </c>
      <c r="H351" s="53">
        <f t="shared" si="50"/>
        <v>50.57</v>
      </c>
      <c r="I351" s="53">
        <f t="shared" si="51"/>
        <v>50.57</v>
      </c>
      <c r="J351" s="54">
        <f t="shared" si="49"/>
        <v>6.0402322238645647E-7</v>
      </c>
    </row>
    <row r="352" spans="1:10" x14ac:dyDescent="0.2">
      <c r="A352" s="42" t="s">
        <v>735</v>
      </c>
      <c r="B352" s="43"/>
      <c r="C352" s="43"/>
      <c r="D352" s="31" t="s">
        <v>2446</v>
      </c>
      <c r="E352" s="43" t="s">
        <v>2740</v>
      </c>
      <c r="F352" s="63"/>
      <c r="G352" s="43"/>
      <c r="H352" s="43"/>
      <c r="I352" s="55"/>
      <c r="J352" s="56"/>
    </row>
    <row r="353" spans="1:10" ht="38.25" x14ac:dyDescent="0.2">
      <c r="A353" s="39" t="s">
        <v>736</v>
      </c>
      <c r="B353" s="40" t="s">
        <v>508</v>
      </c>
      <c r="C353" s="41" t="s">
        <v>30</v>
      </c>
      <c r="D353" s="29" t="s">
        <v>509</v>
      </c>
      <c r="E353" s="30" t="s">
        <v>150</v>
      </c>
      <c r="F353" s="62">
        <v>17500</v>
      </c>
      <c r="G353" s="53">
        <v>4.08</v>
      </c>
      <c r="H353" s="53">
        <f t="shared" ref="H353:H360" si="52">ROUND(G353 * (1 + 31.29 / 100), 2)</f>
        <v>5.36</v>
      </c>
      <c r="I353" s="53">
        <f t="shared" ref="I353:I360" si="53">ROUND(F353 * H353, 2)</f>
        <v>93800</v>
      </c>
      <c r="J353" s="54">
        <f t="shared" si="49"/>
        <v>1.1203752869260355E-3</v>
      </c>
    </row>
    <row r="354" spans="1:10" ht="38.25" x14ac:dyDescent="0.2">
      <c r="A354" s="39" t="s">
        <v>737</v>
      </c>
      <c r="B354" s="40" t="s">
        <v>511</v>
      </c>
      <c r="C354" s="41" t="s">
        <v>30</v>
      </c>
      <c r="D354" s="29" t="s">
        <v>512</v>
      </c>
      <c r="E354" s="30" t="s">
        <v>150</v>
      </c>
      <c r="F354" s="62">
        <v>1000</v>
      </c>
      <c r="G354" s="53">
        <v>6.35</v>
      </c>
      <c r="H354" s="53">
        <f t="shared" si="52"/>
        <v>8.34</v>
      </c>
      <c r="I354" s="53">
        <f t="shared" si="53"/>
        <v>8340</v>
      </c>
      <c r="J354" s="54">
        <f t="shared" si="49"/>
        <v>9.9615457281056893E-5</v>
      </c>
    </row>
    <row r="355" spans="1:10" ht="38.25" x14ac:dyDescent="0.2">
      <c r="A355" s="39" t="s">
        <v>738</v>
      </c>
      <c r="B355" s="40" t="s">
        <v>514</v>
      </c>
      <c r="C355" s="41" t="s">
        <v>30</v>
      </c>
      <c r="D355" s="29" t="s">
        <v>515</v>
      </c>
      <c r="E355" s="30" t="s">
        <v>150</v>
      </c>
      <c r="F355" s="62">
        <v>550</v>
      </c>
      <c r="G355" s="53">
        <v>8.8800000000000008</v>
      </c>
      <c r="H355" s="53">
        <f t="shared" si="52"/>
        <v>11.66</v>
      </c>
      <c r="I355" s="53">
        <f t="shared" si="53"/>
        <v>6413</v>
      </c>
      <c r="J355" s="54">
        <f t="shared" si="49"/>
        <v>7.6598792271393023E-5</v>
      </c>
    </row>
    <row r="356" spans="1:10" ht="38.25" x14ac:dyDescent="0.2">
      <c r="A356" s="39" t="s">
        <v>739</v>
      </c>
      <c r="B356" s="40" t="s">
        <v>309</v>
      </c>
      <c r="C356" s="41" t="s">
        <v>30</v>
      </c>
      <c r="D356" s="29" t="s">
        <v>310</v>
      </c>
      <c r="E356" s="30" t="s">
        <v>150</v>
      </c>
      <c r="F356" s="62">
        <v>2000</v>
      </c>
      <c r="G356" s="53">
        <v>15.41</v>
      </c>
      <c r="H356" s="53">
        <f t="shared" si="52"/>
        <v>20.23</v>
      </c>
      <c r="I356" s="53">
        <f t="shared" si="53"/>
        <v>40460</v>
      </c>
      <c r="J356" s="54">
        <f t="shared" si="49"/>
        <v>4.8326635510690194E-4</v>
      </c>
    </row>
    <row r="357" spans="1:10" ht="38.25" x14ac:dyDescent="0.2">
      <c r="A357" s="39" t="s">
        <v>740</v>
      </c>
      <c r="B357" s="40" t="s">
        <v>312</v>
      </c>
      <c r="C357" s="41" t="s">
        <v>30</v>
      </c>
      <c r="D357" s="29" t="s">
        <v>313</v>
      </c>
      <c r="E357" s="30" t="s">
        <v>150</v>
      </c>
      <c r="F357" s="62">
        <v>1200</v>
      </c>
      <c r="G357" s="53">
        <v>24.21</v>
      </c>
      <c r="H357" s="53">
        <f t="shared" si="52"/>
        <v>31.79</v>
      </c>
      <c r="I357" s="53">
        <f t="shared" si="53"/>
        <v>38148</v>
      </c>
      <c r="J357" s="54">
        <f t="shared" si="49"/>
        <v>4.5565113481507897E-4</v>
      </c>
    </row>
    <row r="358" spans="1:10" ht="38.25" x14ac:dyDescent="0.2">
      <c r="A358" s="39" t="s">
        <v>741</v>
      </c>
      <c r="B358" s="40" t="s">
        <v>315</v>
      </c>
      <c r="C358" s="41" t="s">
        <v>30</v>
      </c>
      <c r="D358" s="29" t="s">
        <v>316</v>
      </c>
      <c r="E358" s="30" t="s">
        <v>150</v>
      </c>
      <c r="F358" s="62">
        <v>600</v>
      </c>
      <c r="G358" s="53">
        <v>25.14</v>
      </c>
      <c r="H358" s="53">
        <f t="shared" si="52"/>
        <v>33.01</v>
      </c>
      <c r="I358" s="53">
        <f t="shared" si="53"/>
        <v>19806</v>
      </c>
      <c r="J358" s="54">
        <f t="shared" si="49"/>
        <v>2.3656879459335885E-4</v>
      </c>
    </row>
    <row r="359" spans="1:10" ht="38.25" x14ac:dyDescent="0.2">
      <c r="A359" s="39" t="s">
        <v>742</v>
      </c>
      <c r="B359" s="40" t="s">
        <v>318</v>
      </c>
      <c r="C359" s="41" t="s">
        <v>30</v>
      </c>
      <c r="D359" s="29" t="s">
        <v>319</v>
      </c>
      <c r="E359" s="30" t="s">
        <v>150</v>
      </c>
      <c r="F359" s="62">
        <v>650</v>
      </c>
      <c r="G359" s="53">
        <v>37.409999999999997</v>
      </c>
      <c r="H359" s="53">
        <f t="shared" si="52"/>
        <v>49.12</v>
      </c>
      <c r="I359" s="53">
        <f t="shared" si="53"/>
        <v>31928</v>
      </c>
      <c r="J359" s="54">
        <f t="shared" si="49"/>
        <v>3.8135759233448254E-4</v>
      </c>
    </row>
    <row r="360" spans="1:10" ht="38.25" x14ac:dyDescent="0.2">
      <c r="A360" s="39" t="s">
        <v>743</v>
      </c>
      <c r="B360" s="40" t="s">
        <v>324</v>
      </c>
      <c r="C360" s="41" t="s">
        <v>30</v>
      </c>
      <c r="D360" s="29" t="s">
        <v>325</v>
      </c>
      <c r="E360" s="30" t="s">
        <v>150</v>
      </c>
      <c r="F360" s="62">
        <v>200</v>
      </c>
      <c r="G360" s="53">
        <v>75.45</v>
      </c>
      <c r="H360" s="53">
        <f t="shared" si="52"/>
        <v>99.06</v>
      </c>
      <c r="I360" s="53">
        <f t="shared" si="53"/>
        <v>19812</v>
      </c>
      <c r="J360" s="54">
        <f t="shared" si="49"/>
        <v>2.3664046038996393E-4</v>
      </c>
    </row>
    <row r="361" spans="1:10" x14ac:dyDescent="0.2">
      <c r="A361" s="42" t="s">
        <v>744</v>
      </c>
      <c r="B361" s="43"/>
      <c r="C361" s="43"/>
      <c r="D361" s="31" t="s">
        <v>2504</v>
      </c>
      <c r="E361" s="43" t="s">
        <v>2740</v>
      </c>
      <c r="F361" s="63"/>
      <c r="G361" s="43"/>
      <c r="H361" s="43"/>
      <c r="I361" s="55"/>
      <c r="J361" s="56"/>
    </row>
    <row r="362" spans="1:10" ht="25.5" x14ac:dyDescent="0.2">
      <c r="A362" s="39" t="s">
        <v>745</v>
      </c>
      <c r="B362" s="40" t="s">
        <v>746</v>
      </c>
      <c r="C362" s="41" t="s">
        <v>30</v>
      </c>
      <c r="D362" s="29" t="s">
        <v>747</v>
      </c>
      <c r="E362" s="30" t="s">
        <v>43</v>
      </c>
      <c r="F362" s="62">
        <v>234</v>
      </c>
      <c r="G362" s="53">
        <v>42.04</v>
      </c>
      <c r="H362" s="53">
        <f t="shared" ref="H362:H370" si="54">ROUND(G362 * (1 + 31.29 / 100), 2)</f>
        <v>55.19</v>
      </c>
      <c r="I362" s="53">
        <f t="shared" ref="I362:I370" si="55">ROUND(F362 * H362, 2)</f>
        <v>12914.46</v>
      </c>
      <c r="J362" s="54">
        <f t="shared" si="49"/>
        <v>1.5425417727073356E-4</v>
      </c>
    </row>
    <row r="363" spans="1:10" ht="25.5" x14ac:dyDescent="0.2">
      <c r="A363" s="39" t="s">
        <v>748</v>
      </c>
      <c r="B363" s="40" t="s">
        <v>559</v>
      </c>
      <c r="C363" s="41" t="s">
        <v>27</v>
      </c>
      <c r="D363" s="29" t="s">
        <v>2505</v>
      </c>
      <c r="E363" s="30" t="s">
        <v>43</v>
      </c>
      <c r="F363" s="62">
        <v>4</v>
      </c>
      <c r="G363" s="53">
        <v>3.98</v>
      </c>
      <c r="H363" s="53">
        <f t="shared" si="54"/>
        <v>5.23</v>
      </c>
      <c r="I363" s="53">
        <f t="shared" si="55"/>
        <v>20.92</v>
      </c>
      <c r="J363" s="54">
        <f t="shared" si="49"/>
        <v>2.4987474416303484E-7</v>
      </c>
    </row>
    <row r="364" spans="1:10" x14ac:dyDescent="0.2">
      <c r="A364" s="39" t="s">
        <v>749</v>
      </c>
      <c r="B364" s="40" t="s">
        <v>561</v>
      </c>
      <c r="C364" s="41" t="s">
        <v>27</v>
      </c>
      <c r="D364" s="29" t="s">
        <v>2506</v>
      </c>
      <c r="E364" s="30" t="s">
        <v>43</v>
      </c>
      <c r="F364" s="62">
        <v>11</v>
      </c>
      <c r="G364" s="53">
        <v>3.49</v>
      </c>
      <c r="H364" s="53">
        <f t="shared" si="54"/>
        <v>4.58</v>
      </c>
      <c r="I364" s="53">
        <f t="shared" si="55"/>
        <v>50.38</v>
      </c>
      <c r="J364" s="54">
        <f t="shared" si="49"/>
        <v>6.0175380549396244E-7</v>
      </c>
    </row>
    <row r="365" spans="1:10" ht="25.5" x14ac:dyDescent="0.2">
      <c r="A365" s="39" t="s">
        <v>750</v>
      </c>
      <c r="B365" s="40" t="s">
        <v>584</v>
      </c>
      <c r="C365" s="41" t="s">
        <v>27</v>
      </c>
      <c r="D365" s="29" t="s">
        <v>2507</v>
      </c>
      <c r="E365" s="30" t="s">
        <v>43</v>
      </c>
      <c r="F365" s="62">
        <v>5</v>
      </c>
      <c r="G365" s="53">
        <v>69.849999999999994</v>
      </c>
      <c r="H365" s="53">
        <f t="shared" si="54"/>
        <v>91.71</v>
      </c>
      <c r="I365" s="53">
        <f t="shared" si="55"/>
        <v>458.55</v>
      </c>
      <c r="J365" s="54">
        <f t="shared" si="49"/>
        <v>5.4770585055430025E-6</v>
      </c>
    </row>
    <row r="366" spans="1:10" ht="25.5" x14ac:dyDescent="0.2">
      <c r="A366" s="39" t="s">
        <v>751</v>
      </c>
      <c r="B366" s="40" t="s">
        <v>586</v>
      </c>
      <c r="C366" s="41" t="s">
        <v>27</v>
      </c>
      <c r="D366" s="29" t="s">
        <v>2508</v>
      </c>
      <c r="E366" s="30" t="s">
        <v>43</v>
      </c>
      <c r="F366" s="62">
        <v>4</v>
      </c>
      <c r="G366" s="53">
        <v>92</v>
      </c>
      <c r="H366" s="53">
        <f t="shared" si="54"/>
        <v>120.79</v>
      </c>
      <c r="I366" s="53">
        <f t="shared" si="55"/>
        <v>483.16</v>
      </c>
      <c r="J366" s="54">
        <f t="shared" si="49"/>
        <v>5.7710077146181597E-6</v>
      </c>
    </row>
    <row r="367" spans="1:10" ht="38.25" x14ac:dyDescent="0.2">
      <c r="A367" s="39" t="s">
        <v>752</v>
      </c>
      <c r="B367" s="40" t="s">
        <v>597</v>
      </c>
      <c r="C367" s="41" t="s">
        <v>22</v>
      </c>
      <c r="D367" s="29" t="s">
        <v>2509</v>
      </c>
      <c r="E367" s="30" t="s">
        <v>43</v>
      </c>
      <c r="F367" s="62">
        <v>1</v>
      </c>
      <c r="G367" s="53">
        <v>1755.81</v>
      </c>
      <c r="H367" s="53">
        <f t="shared" si="54"/>
        <v>2305.1999999999998</v>
      </c>
      <c r="I367" s="53">
        <f t="shared" si="55"/>
        <v>2305.1999999999998</v>
      </c>
      <c r="J367" s="54">
        <f t="shared" si="49"/>
        <v>2.7533999055670544E-5</v>
      </c>
    </row>
    <row r="368" spans="1:10" ht="38.25" x14ac:dyDescent="0.2">
      <c r="A368" s="39" t="s">
        <v>753</v>
      </c>
      <c r="B368" s="40" t="s">
        <v>754</v>
      </c>
      <c r="C368" s="41" t="s">
        <v>22</v>
      </c>
      <c r="D368" s="29" t="s">
        <v>2530</v>
      </c>
      <c r="E368" s="30" t="s">
        <v>43</v>
      </c>
      <c r="F368" s="62">
        <v>1</v>
      </c>
      <c r="G368" s="53">
        <v>1218.8</v>
      </c>
      <c r="H368" s="53">
        <f t="shared" si="54"/>
        <v>1600.16</v>
      </c>
      <c r="I368" s="53">
        <f t="shared" si="55"/>
        <v>1600.16</v>
      </c>
      <c r="J368" s="54">
        <f t="shared" si="49"/>
        <v>1.9112790182596644E-5</v>
      </c>
    </row>
    <row r="369" spans="1:10" ht="38.25" x14ac:dyDescent="0.2">
      <c r="A369" s="39" t="s">
        <v>755</v>
      </c>
      <c r="B369" s="40" t="s">
        <v>599</v>
      </c>
      <c r="C369" s="41" t="s">
        <v>22</v>
      </c>
      <c r="D369" s="29" t="s">
        <v>2510</v>
      </c>
      <c r="E369" s="30" t="s">
        <v>43</v>
      </c>
      <c r="F369" s="62">
        <v>6</v>
      </c>
      <c r="G369" s="53">
        <v>1415.8</v>
      </c>
      <c r="H369" s="53">
        <f t="shared" si="54"/>
        <v>1858.8</v>
      </c>
      <c r="I369" s="53">
        <f t="shared" si="55"/>
        <v>11152.8</v>
      </c>
      <c r="J369" s="54">
        <f t="shared" si="49"/>
        <v>1.3321238272951693E-4</v>
      </c>
    </row>
    <row r="370" spans="1:10" ht="38.25" x14ac:dyDescent="0.2">
      <c r="A370" s="39" t="s">
        <v>756</v>
      </c>
      <c r="B370" s="40" t="s">
        <v>601</v>
      </c>
      <c r="C370" s="41" t="s">
        <v>22</v>
      </c>
      <c r="D370" s="29" t="s">
        <v>2511</v>
      </c>
      <c r="E370" s="30" t="s">
        <v>43</v>
      </c>
      <c r="F370" s="62">
        <v>3</v>
      </c>
      <c r="G370" s="53">
        <v>1718.8</v>
      </c>
      <c r="H370" s="53">
        <f t="shared" si="54"/>
        <v>2256.61</v>
      </c>
      <c r="I370" s="53">
        <f t="shared" si="55"/>
        <v>6769.83</v>
      </c>
      <c r="J370" s="54">
        <f t="shared" si="49"/>
        <v>8.0860876638491299E-5</v>
      </c>
    </row>
    <row r="371" spans="1:10" x14ac:dyDescent="0.2">
      <c r="A371" s="42" t="s">
        <v>757</v>
      </c>
      <c r="B371" s="43"/>
      <c r="C371" s="43"/>
      <c r="D371" s="31" t="s">
        <v>2453</v>
      </c>
      <c r="E371" s="43" t="s">
        <v>2740</v>
      </c>
      <c r="F371" s="63"/>
      <c r="G371" s="43"/>
      <c r="H371" s="43"/>
      <c r="I371" s="55"/>
      <c r="J371" s="56"/>
    </row>
    <row r="372" spans="1:10" ht="25.5" x14ac:dyDescent="0.2">
      <c r="A372" s="44" t="s">
        <v>758</v>
      </c>
      <c r="B372" s="45" t="s">
        <v>366</v>
      </c>
      <c r="C372" s="46" t="s">
        <v>30</v>
      </c>
      <c r="D372" s="32" t="s">
        <v>367</v>
      </c>
      <c r="E372" s="33" t="s">
        <v>43</v>
      </c>
      <c r="F372" s="64">
        <v>48</v>
      </c>
      <c r="G372" s="57">
        <v>120.88</v>
      </c>
      <c r="H372" s="57">
        <f t="shared" ref="H372:H383" si="56">ROUND(G372 * (1 + 31.29 / 100), 2)</f>
        <v>158.69999999999999</v>
      </c>
      <c r="I372" s="57">
        <f t="shared" ref="I372:I383" si="57">ROUND(F372 * H372, 2)</f>
        <v>7617.6</v>
      </c>
      <c r="J372" s="58">
        <f t="shared" si="49"/>
        <v>9.0986895369805641E-5</v>
      </c>
    </row>
    <row r="373" spans="1:10" ht="25.5" x14ac:dyDescent="0.2">
      <c r="A373" s="39" t="s">
        <v>759</v>
      </c>
      <c r="B373" s="40" t="s">
        <v>607</v>
      </c>
      <c r="C373" s="41" t="s">
        <v>30</v>
      </c>
      <c r="D373" s="29" t="s">
        <v>608</v>
      </c>
      <c r="E373" s="30" t="s">
        <v>43</v>
      </c>
      <c r="F373" s="62">
        <v>6</v>
      </c>
      <c r="G373" s="53">
        <v>81.650000000000006</v>
      </c>
      <c r="H373" s="53">
        <f t="shared" si="56"/>
        <v>107.2</v>
      </c>
      <c r="I373" s="53">
        <f t="shared" si="57"/>
        <v>643.20000000000005</v>
      </c>
      <c r="J373" s="54">
        <f t="shared" si="49"/>
        <v>7.6825733960642453E-6</v>
      </c>
    </row>
    <row r="374" spans="1:10" ht="25.5" x14ac:dyDescent="0.2">
      <c r="A374" s="39" t="s">
        <v>760</v>
      </c>
      <c r="B374" s="40" t="s">
        <v>761</v>
      </c>
      <c r="C374" s="41" t="s">
        <v>30</v>
      </c>
      <c r="D374" s="29" t="s">
        <v>762</v>
      </c>
      <c r="E374" s="30" t="s">
        <v>43</v>
      </c>
      <c r="F374" s="62">
        <v>8</v>
      </c>
      <c r="G374" s="53">
        <v>83.28</v>
      </c>
      <c r="H374" s="53">
        <f t="shared" si="56"/>
        <v>109.34</v>
      </c>
      <c r="I374" s="53">
        <f t="shared" si="57"/>
        <v>874.72</v>
      </c>
      <c r="J374" s="54">
        <f t="shared" si="49"/>
        <v>1.0447917601065479E-5</v>
      </c>
    </row>
    <row r="375" spans="1:10" ht="25.5" x14ac:dyDescent="0.2">
      <c r="A375" s="39" t="s">
        <v>763</v>
      </c>
      <c r="B375" s="40" t="s">
        <v>610</v>
      </c>
      <c r="C375" s="41" t="s">
        <v>30</v>
      </c>
      <c r="D375" s="29" t="s">
        <v>611</v>
      </c>
      <c r="E375" s="30" t="s">
        <v>43</v>
      </c>
      <c r="F375" s="62">
        <v>1</v>
      </c>
      <c r="G375" s="53">
        <v>86.73</v>
      </c>
      <c r="H375" s="53">
        <f t="shared" si="56"/>
        <v>113.87</v>
      </c>
      <c r="I375" s="53">
        <f t="shared" si="57"/>
        <v>113.87</v>
      </c>
      <c r="J375" s="54">
        <f t="shared" si="49"/>
        <v>1.3600973765700179E-6</v>
      </c>
    </row>
    <row r="376" spans="1:10" ht="25.5" x14ac:dyDescent="0.2">
      <c r="A376" s="39" t="s">
        <v>764</v>
      </c>
      <c r="B376" s="40" t="s">
        <v>369</v>
      </c>
      <c r="C376" s="41" t="s">
        <v>30</v>
      </c>
      <c r="D376" s="29" t="s">
        <v>370</v>
      </c>
      <c r="E376" s="30" t="s">
        <v>43</v>
      </c>
      <c r="F376" s="62">
        <v>6</v>
      </c>
      <c r="G376" s="53">
        <v>86.73</v>
      </c>
      <c r="H376" s="53">
        <f t="shared" si="56"/>
        <v>113.87</v>
      </c>
      <c r="I376" s="53">
        <f t="shared" si="57"/>
        <v>683.22</v>
      </c>
      <c r="J376" s="54">
        <f t="shared" si="49"/>
        <v>8.1605842594201072E-6</v>
      </c>
    </row>
    <row r="377" spans="1:10" ht="25.5" x14ac:dyDescent="0.2">
      <c r="A377" s="39" t="s">
        <v>765</v>
      </c>
      <c r="B377" s="40" t="s">
        <v>614</v>
      </c>
      <c r="C377" s="41" t="s">
        <v>30</v>
      </c>
      <c r="D377" s="29" t="s">
        <v>615</v>
      </c>
      <c r="E377" s="30" t="s">
        <v>43</v>
      </c>
      <c r="F377" s="62">
        <v>2</v>
      </c>
      <c r="G377" s="53">
        <v>90.83</v>
      </c>
      <c r="H377" s="53">
        <f t="shared" si="56"/>
        <v>119.25</v>
      </c>
      <c r="I377" s="53">
        <f t="shared" si="57"/>
        <v>238.5</v>
      </c>
      <c r="J377" s="54">
        <f t="shared" si="49"/>
        <v>2.8487154150518067E-6</v>
      </c>
    </row>
    <row r="378" spans="1:10" ht="25.5" x14ac:dyDescent="0.2">
      <c r="A378" s="39" t="s">
        <v>766</v>
      </c>
      <c r="B378" s="40" t="s">
        <v>617</v>
      </c>
      <c r="C378" s="41" t="s">
        <v>30</v>
      </c>
      <c r="D378" s="29" t="s">
        <v>618</v>
      </c>
      <c r="E378" s="30" t="s">
        <v>43</v>
      </c>
      <c r="F378" s="62">
        <v>14</v>
      </c>
      <c r="G378" s="53">
        <v>97.02</v>
      </c>
      <c r="H378" s="53">
        <f t="shared" si="56"/>
        <v>127.38</v>
      </c>
      <c r="I378" s="53">
        <f t="shared" si="57"/>
        <v>1783.32</v>
      </c>
      <c r="J378" s="54">
        <f t="shared" si="49"/>
        <v>2.1300508066960955E-5</v>
      </c>
    </row>
    <row r="379" spans="1:10" ht="25.5" x14ac:dyDescent="0.2">
      <c r="A379" s="39" t="s">
        <v>767</v>
      </c>
      <c r="B379" s="40" t="s">
        <v>768</v>
      </c>
      <c r="C379" s="41" t="s">
        <v>27</v>
      </c>
      <c r="D379" s="29" t="s">
        <v>2531</v>
      </c>
      <c r="E379" s="30" t="s">
        <v>43</v>
      </c>
      <c r="F379" s="62">
        <v>3</v>
      </c>
      <c r="G379" s="53">
        <v>108.01</v>
      </c>
      <c r="H379" s="53">
        <f t="shared" si="56"/>
        <v>141.81</v>
      </c>
      <c r="I379" s="53">
        <f t="shared" si="57"/>
        <v>425.43</v>
      </c>
      <c r="J379" s="54">
        <f t="shared" si="49"/>
        <v>5.0814633082829775E-6</v>
      </c>
    </row>
    <row r="380" spans="1:10" ht="25.5" x14ac:dyDescent="0.2">
      <c r="A380" s="39" t="s">
        <v>769</v>
      </c>
      <c r="B380" s="40" t="s">
        <v>625</v>
      </c>
      <c r="C380" s="41" t="s">
        <v>27</v>
      </c>
      <c r="D380" s="29" t="s">
        <v>2514</v>
      </c>
      <c r="E380" s="30" t="s">
        <v>43</v>
      </c>
      <c r="F380" s="62">
        <v>3</v>
      </c>
      <c r="G380" s="53">
        <v>135.29</v>
      </c>
      <c r="H380" s="53">
        <f t="shared" si="56"/>
        <v>177.62</v>
      </c>
      <c r="I380" s="53">
        <f t="shared" si="57"/>
        <v>532.86</v>
      </c>
      <c r="J380" s="54">
        <f t="shared" si="49"/>
        <v>6.3646393964968799E-6</v>
      </c>
    </row>
    <row r="381" spans="1:10" ht="25.5" x14ac:dyDescent="0.2">
      <c r="A381" s="39" t="s">
        <v>770</v>
      </c>
      <c r="B381" s="40" t="s">
        <v>631</v>
      </c>
      <c r="C381" s="41" t="s">
        <v>27</v>
      </c>
      <c r="D381" s="29" t="s">
        <v>2517</v>
      </c>
      <c r="E381" s="30" t="s">
        <v>43</v>
      </c>
      <c r="F381" s="62">
        <v>1</v>
      </c>
      <c r="G381" s="53">
        <v>479.03</v>
      </c>
      <c r="H381" s="53">
        <f t="shared" si="56"/>
        <v>628.91999999999996</v>
      </c>
      <c r="I381" s="53">
        <f t="shared" si="57"/>
        <v>628.91999999999996</v>
      </c>
      <c r="J381" s="54">
        <f t="shared" si="49"/>
        <v>7.5120088001441608E-6</v>
      </c>
    </row>
    <row r="382" spans="1:10" ht="25.5" x14ac:dyDescent="0.2">
      <c r="A382" s="39" t="s">
        <v>771</v>
      </c>
      <c r="B382" s="40" t="s">
        <v>647</v>
      </c>
      <c r="C382" s="41" t="s">
        <v>30</v>
      </c>
      <c r="D382" s="29" t="s">
        <v>648</v>
      </c>
      <c r="E382" s="30" t="s">
        <v>43</v>
      </c>
      <c r="F382" s="62">
        <v>235</v>
      </c>
      <c r="G382" s="53">
        <v>13.13</v>
      </c>
      <c r="H382" s="53">
        <f t="shared" si="56"/>
        <v>17.239999999999998</v>
      </c>
      <c r="I382" s="53">
        <f t="shared" si="57"/>
        <v>4051.4</v>
      </c>
      <c r="J382" s="54">
        <f t="shared" si="49"/>
        <v>4.8391134727634761E-5</v>
      </c>
    </row>
    <row r="383" spans="1:10" ht="25.5" x14ac:dyDescent="0.2">
      <c r="A383" s="39" t="s">
        <v>772</v>
      </c>
      <c r="B383" s="40" t="s">
        <v>650</v>
      </c>
      <c r="C383" s="41" t="s">
        <v>30</v>
      </c>
      <c r="D383" s="29" t="s">
        <v>651</v>
      </c>
      <c r="E383" s="30" t="s">
        <v>43</v>
      </c>
      <c r="F383" s="62">
        <v>38</v>
      </c>
      <c r="G383" s="53">
        <v>13.67</v>
      </c>
      <c r="H383" s="53">
        <f t="shared" si="56"/>
        <v>17.95</v>
      </c>
      <c r="I383" s="53">
        <f t="shared" si="57"/>
        <v>682.1</v>
      </c>
      <c r="J383" s="54">
        <f t="shared" si="49"/>
        <v>8.147206644053826E-6</v>
      </c>
    </row>
    <row r="384" spans="1:10" x14ac:dyDescent="0.2">
      <c r="A384" s="42" t="s">
        <v>773</v>
      </c>
      <c r="B384" s="43"/>
      <c r="C384" s="43"/>
      <c r="D384" s="31" t="s">
        <v>774</v>
      </c>
      <c r="E384" s="43" t="s">
        <v>2740</v>
      </c>
      <c r="F384" s="63"/>
      <c r="G384" s="43"/>
      <c r="H384" s="43"/>
      <c r="I384" s="55"/>
      <c r="J384" s="56"/>
    </row>
    <row r="385" spans="1:10" x14ac:dyDescent="0.2">
      <c r="A385" s="42" t="s">
        <v>775</v>
      </c>
      <c r="B385" s="43"/>
      <c r="C385" s="43"/>
      <c r="D385" s="31" t="s">
        <v>2532</v>
      </c>
      <c r="E385" s="43" t="s">
        <v>2740</v>
      </c>
      <c r="F385" s="63"/>
      <c r="G385" s="43"/>
      <c r="H385" s="43"/>
      <c r="I385" s="55"/>
      <c r="J385" s="56"/>
    </row>
    <row r="386" spans="1:10" x14ac:dyDescent="0.2">
      <c r="A386" s="42" t="s">
        <v>776</v>
      </c>
      <c r="B386" s="43"/>
      <c r="C386" s="43"/>
      <c r="D386" s="31" t="s">
        <v>2533</v>
      </c>
      <c r="E386" s="43" t="s">
        <v>2740</v>
      </c>
      <c r="F386" s="63"/>
      <c r="G386" s="43"/>
      <c r="H386" s="43"/>
      <c r="I386" s="55"/>
      <c r="J386" s="56"/>
    </row>
    <row r="387" spans="1:10" ht="25.5" x14ac:dyDescent="0.2">
      <c r="A387" s="39" t="s">
        <v>777</v>
      </c>
      <c r="B387" s="40" t="s">
        <v>778</v>
      </c>
      <c r="C387" s="41" t="s">
        <v>27</v>
      </c>
      <c r="D387" s="29" t="s">
        <v>2534</v>
      </c>
      <c r="E387" s="30" t="s">
        <v>43</v>
      </c>
      <c r="F387" s="62">
        <v>3</v>
      </c>
      <c r="G387" s="53">
        <v>3659.62</v>
      </c>
      <c r="H387" s="53">
        <f>ROUND(G387 * (1 + 31.29 / 100), 2)</f>
        <v>4804.72</v>
      </c>
      <c r="I387" s="53">
        <f>ROUND(F387 * H387, 2)</f>
        <v>14414.16</v>
      </c>
      <c r="J387" s="54">
        <f t="shared" si="49"/>
        <v>1.7216704313217254E-4</v>
      </c>
    </row>
    <row r="388" spans="1:10" x14ac:dyDescent="0.2">
      <c r="A388" s="42" t="s">
        <v>779</v>
      </c>
      <c r="B388" s="43"/>
      <c r="C388" s="43"/>
      <c r="D388" s="31" t="s">
        <v>2535</v>
      </c>
      <c r="E388" s="43" t="s">
        <v>2740</v>
      </c>
      <c r="F388" s="63"/>
      <c r="G388" s="43"/>
      <c r="H388" s="43"/>
      <c r="I388" s="55"/>
      <c r="J388" s="56"/>
    </row>
    <row r="389" spans="1:10" x14ac:dyDescent="0.2">
      <c r="A389" s="39" t="s">
        <v>780</v>
      </c>
      <c r="B389" s="40" t="s">
        <v>781</v>
      </c>
      <c r="C389" s="41" t="s">
        <v>27</v>
      </c>
      <c r="D389" s="29" t="s">
        <v>2536</v>
      </c>
      <c r="E389" s="30" t="s">
        <v>43</v>
      </c>
      <c r="F389" s="62">
        <v>58</v>
      </c>
      <c r="G389" s="53">
        <v>6.65</v>
      </c>
      <c r="H389" s="53">
        <f>ROUND(G389 * (1 + 31.29 / 100), 2)</f>
        <v>8.73</v>
      </c>
      <c r="I389" s="53">
        <f>ROUND(F389 * H389, 2)</f>
        <v>506.34</v>
      </c>
      <c r="J389" s="54">
        <f t="shared" ref="J389:J452" si="58">I389 / 83721946.65</f>
        <v>6.0478765755024392E-6</v>
      </c>
    </row>
    <row r="390" spans="1:10" ht="25.5" x14ac:dyDescent="0.2">
      <c r="A390" s="39" t="s">
        <v>782</v>
      </c>
      <c r="B390" s="40" t="s">
        <v>783</v>
      </c>
      <c r="C390" s="41" t="s">
        <v>30</v>
      </c>
      <c r="D390" s="29" t="s">
        <v>784</v>
      </c>
      <c r="E390" s="30" t="s">
        <v>43</v>
      </c>
      <c r="F390" s="62">
        <v>6</v>
      </c>
      <c r="G390" s="53">
        <v>991.2</v>
      </c>
      <c r="H390" s="53">
        <f>ROUND(G390 * (1 + 31.29 / 100), 2)</f>
        <v>1301.3499999999999</v>
      </c>
      <c r="I390" s="53">
        <f>ROUND(F390 * H390, 2)</f>
        <v>7808.1</v>
      </c>
      <c r="J390" s="54">
        <f t="shared" si="58"/>
        <v>9.3262284412016835E-5</v>
      </c>
    </row>
    <row r="391" spans="1:10" x14ac:dyDescent="0.2">
      <c r="A391" s="39" t="s">
        <v>785</v>
      </c>
      <c r="B391" s="40" t="s">
        <v>786</v>
      </c>
      <c r="C391" s="41" t="s">
        <v>94</v>
      </c>
      <c r="D391" s="29" t="s">
        <v>787</v>
      </c>
      <c r="E391" s="30" t="s">
        <v>43</v>
      </c>
      <c r="F391" s="62">
        <v>216</v>
      </c>
      <c r="G391" s="53">
        <v>17.86</v>
      </c>
      <c r="H391" s="53">
        <f>ROUND(G391 * (1 + 31.29 / 100), 2)</f>
        <v>23.45</v>
      </c>
      <c r="I391" s="53">
        <f>ROUND(F391 * H391, 2)</f>
        <v>5065.2</v>
      </c>
      <c r="J391" s="54">
        <f t="shared" si="58"/>
        <v>6.0500265494005917E-5</v>
      </c>
    </row>
    <row r="392" spans="1:10" x14ac:dyDescent="0.2">
      <c r="A392" s="42" t="s">
        <v>788</v>
      </c>
      <c r="B392" s="43"/>
      <c r="C392" s="43"/>
      <c r="D392" s="31" t="s">
        <v>2537</v>
      </c>
      <c r="E392" s="43" t="s">
        <v>2740</v>
      </c>
      <c r="F392" s="63"/>
      <c r="G392" s="43"/>
      <c r="H392" s="43"/>
      <c r="I392" s="55"/>
      <c r="J392" s="56"/>
    </row>
    <row r="393" spans="1:10" ht="38.25" x14ac:dyDescent="0.2">
      <c r="A393" s="44" t="s">
        <v>789</v>
      </c>
      <c r="B393" s="45" t="s">
        <v>790</v>
      </c>
      <c r="C393" s="46" t="s">
        <v>27</v>
      </c>
      <c r="D393" s="32" t="s">
        <v>2538</v>
      </c>
      <c r="E393" s="33" t="s">
        <v>43</v>
      </c>
      <c r="F393" s="64">
        <v>2</v>
      </c>
      <c r="G393" s="57">
        <v>104.57</v>
      </c>
      <c r="H393" s="57">
        <f>ROUND(G393 * (1 + 31.29 / 100), 2)</f>
        <v>137.29</v>
      </c>
      <c r="I393" s="57">
        <f>ROUND(F393 * H393, 2)</f>
        <v>274.58</v>
      </c>
      <c r="J393" s="58">
        <f t="shared" si="58"/>
        <v>3.2796657386370024E-6</v>
      </c>
    </row>
    <row r="394" spans="1:10" x14ac:dyDescent="0.2">
      <c r="A394" s="39" t="s">
        <v>791</v>
      </c>
      <c r="B394" s="40" t="s">
        <v>792</v>
      </c>
      <c r="C394" s="41" t="s">
        <v>27</v>
      </c>
      <c r="D394" s="29" t="s">
        <v>2539</v>
      </c>
      <c r="E394" s="30" t="s">
        <v>43</v>
      </c>
      <c r="F394" s="62">
        <v>1</v>
      </c>
      <c r="G394" s="53">
        <v>1045.75</v>
      </c>
      <c r="H394" s="53">
        <f>ROUND(G394 * (1 + 31.29 / 100), 2)</f>
        <v>1372.97</v>
      </c>
      <c r="I394" s="53">
        <f>ROUND(F394 * H394, 2)</f>
        <v>1372.97</v>
      </c>
      <c r="J394" s="54">
        <f t="shared" si="58"/>
        <v>1.6399164794145405E-5</v>
      </c>
    </row>
    <row r="395" spans="1:10" x14ac:dyDescent="0.2">
      <c r="A395" s="44" t="s">
        <v>793</v>
      </c>
      <c r="B395" s="45" t="s">
        <v>794</v>
      </c>
      <c r="C395" s="46" t="s">
        <v>27</v>
      </c>
      <c r="D395" s="32" t="s">
        <v>2540</v>
      </c>
      <c r="E395" s="33" t="s">
        <v>43</v>
      </c>
      <c r="F395" s="64">
        <v>1</v>
      </c>
      <c r="G395" s="57">
        <v>152.75</v>
      </c>
      <c r="H395" s="57">
        <f>ROUND(G395 * (1 + 31.29 / 100), 2)</f>
        <v>200.55</v>
      </c>
      <c r="I395" s="57">
        <f>ROUND(F395 * H395, 2)</f>
        <v>200.55</v>
      </c>
      <c r="J395" s="58">
        <f t="shared" si="58"/>
        <v>2.3954292515246957E-6</v>
      </c>
    </row>
    <row r="396" spans="1:10" x14ac:dyDescent="0.2">
      <c r="A396" s="42" t="s">
        <v>795</v>
      </c>
      <c r="B396" s="43"/>
      <c r="C396" s="43"/>
      <c r="D396" s="31" t="s">
        <v>2541</v>
      </c>
      <c r="E396" s="43" t="s">
        <v>2740</v>
      </c>
      <c r="F396" s="63"/>
      <c r="G396" s="43"/>
      <c r="H396" s="43"/>
      <c r="I396" s="55"/>
      <c r="J396" s="56"/>
    </row>
    <row r="397" spans="1:10" x14ac:dyDescent="0.2">
      <c r="A397" s="39" t="s">
        <v>796</v>
      </c>
      <c r="B397" s="40" t="s">
        <v>797</v>
      </c>
      <c r="C397" s="41" t="s">
        <v>94</v>
      </c>
      <c r="D397" s="29" t="s">
        <v>2542</v>
      </c>
      <c r="E397" s="30" t="s">
        <v>798</v>
      </c>
      <c r="F397" s="62">
        <v>1</v>
      </c>
      <c r="G397" s="53">
        <v>1197.4100000000001</v>
      </c>
      <c r="H397" s="53">
        <f t="shared" ref="H397:H403" si="59">ROUND(G397 * (1 + 31.29 / 100), 2)</f>
        <v>1572.08</v>
      </c>
      <c r="I397" s="53">
        <f t="shared" ref="I397:I403" si="60">ROUND(F397 * H397, 2)</f>
        <v>1572.08</v>
      </c>
      <c r="J397" s="54">
        <f t="shared" si="58"/>
        <v>1.8777394254484884E-5</v>
      </c>
    </row>
    <row r="398" spans="1:10" x14ac:dyDescent="0.2">
      <c r="A398" s="44" t="s">
        <v>799</v>
      </c>
      <c r="B398" s="45" t="s">
        <v>800</v>
      </c>
      <c r="C398" s="46" t="s">
        <v>27</v>
      </c>
      <c r="D398" s="32" t="s">
        <v>2543</v>
      </c>
      <c r="E398" s="33" t="s">
        <v>43</v>
      </c>
      <c r="F398" s="64">
        <v>1</v>
      </c>
      <c r="G398" s="57">
        <v>4.2</v>
      </c>
      <c r="H398" s="57">
        <f t="shared" si="59"/>
        <v>5.51</v>
      </c>
      <c r="I398" s="57">
        <f t="shared" si="60"/>
        <v>5.51</v>
      </c>
      <c r="J398" s="58">
        <f t="shared" si="58"/>
        <v>6.5813089882328956E-8</v>
      </c>
    </row>
    <row r="399" spans="1:10" x14ac:dyDescent="0.2">
      <c r="A399" s="39" t="s">
        <v>801</v>
      </c>
      <c r="B399" s="40" t="s">
        <v>802</v>
      </c>
      <c r="C399" s="41" t="s">
        <v>27</v>
      </c>
      <c r="D399" s="29" t="s">
        <v>2544</v>
      </c>
      <c r="E399" s="30" t="s">
        <v>43</v>
      </c>
      <c r="F399" s="62">
        <v>1</v>
      </c>
      <c r="G399" s="53">
        <v>29.85</v>
      </c>
      <c r="H399" s="53">
        <f t="shared" si="59"/>
        <v>39.19</v>
      </c>
      <c r="I399" s="53">
        <f t="shared" si="60"/>
        <v>39.19</v>
      </c>
      <c r="J399" s="54">
        <f t="shared" si="58"/>
        <v>4.6809709482549397E-7</v>
      </c>
    </row>
    <row r="400" spans="1:10" x14ac:dyDescent="0.2">
      <c r="A400" s="39" t="s">
        <v>803</v>
      </c>
      <c r="B400" s="40" t="s">
        <v>802</v>
      </c>
      <c r="C400" s="41" t="s">
        <v>27</v>
      </c>
      <c r="D400" s="29" t="s">
        <v>2544</v>
      </c>
      <c r="E400" s="30" t="s">
        <v>43</v>
      </c>
      <c r="F400" s="62">
        <v>1</v>
      </c>
      <c r="G400" s="53">
        <v>29.85</v>
      </c>
      <c r="H400" s="53">
        <f t="shared" si="59"/>
        <v>39.19</v>
      </c>
      <c r="I400" s="53">
        <f t="shared" si="60"/>
        <v>39.19</v>
      </c>
      <c r="J400" s="54">
        <f t="shared" si="58"/>
        <v>4.6809709482549397E-7</v>
      </c>
    </row>
    <row r="401" spans="1:10" x14ac:dyDescent="0.2">
      <c r="A401" s="44" t="s">
        <v>804</v>
      </c>
      <c r="B401" s="45" t="s">
        <v>805</v>
      </c>
      <c r="C401" s="46" t="s">
        <v>27</v>
      </c>
      <c r="D401" s="32" t="s">
        <v>2545</v>
      </c>
      <c r="E401" s="33" t="s">
        <v>43</v>
      </c>
      <c r="F401" s="64">
        <v>3</v>
      </c>
      <c r="G401" s="57">
        <v>18.600000000000001</v>
      </c>
      <c r="H401" s="57">
        <f t="shared" si="59"/>
        <v>24.42</v>
      </c>
      <c r="I401" s="57">
        <f t="shared" si="60"/>
        <v>73.260000000000005</v>
      </c>
      <c r="J401" s="58">
        <f t="shared" si="58"/>
        <v>8.7503937654798902E-7</v>
      </c>
    </row>
    <row r="402" spans="1:10" x14ac:dyDescent="0.2">
      <c r="A402" s="39" t="s">
        <v>806</v>
      </c>
      <c r="B402" s="40" t="s">
        <v>807</v>
      </c>
      <c r="C402" s="41" t="s">
        <v>94</v>
      </c>
      <c r="D402" s="29" t="s">
        <v>808</v>
      </c>
      <c r="E402" s="30" t="s">
        <v>43</v>
      </c>
      <c r="F402" s="62">
        <v>2</v>
      </c>
      <c r="G402" s="53">
        <v>91.09</v>
      </c>
      <c r="H402" s="53">
        <f t="shared" si="59"/>
        <v>119.59</v>
      </c>
      <c r="I402" s="53">
        <f t="shared" si="60"/>
        <v>239.18</v>
      </c>
      <c r="J402" s="54">
        <f t="shared" si="58"/>
        <v>2.8568375386670489E-6</v>
      </c>
    </row>
    <row r="403" spans="1:10" ht="25.5" x14ac:dyDescent="0.2">
      <c r="A403" s="39" t="s">
        <v>809</v>
      </c>
      <c r="B403" s="40" t="s">
        <v>810</v>
      </c>
      <c r="C403" s="41" t="s">
        <v>27</v>
      </c>
      <c r="D403" s="29" t="s">
        <v>2546</v>
      </c>
      <c r="E403" s="30" t="s">
        <v>43</v>
      </c>
      <c r="F403" s="62">
        <v>1</v>
      </c>
      <c r="G403" s="53">
        <v>173.97</v>
      </c>
      <c r="H403" s="53">
        <f t="shared" si="59"/>
        <v>228.41</v>
      </c>
      <c r="I403" s="53">
        <f t="shared" si="60"/>
        <v>228.41</v>
      </c>
      <c r="J403" s="54">
        <f t="shared" si="58"/>
        <v>2.7281974337609357E-6</v>
      </c>
    </row>
    <row r="404" spans="1:10" x14ac:dyDescent="0.2">
      <c r="A404" s="42" t="s">
        <v>811</v>
      </c>
      <c r="B404" s="43"/>
      <c r="C404" s="43"/>
      <c r="D404" s="31" t="s">
        <v>2547</v>
      </c>
      <c r="E404" s="43" t="s">
        <v>2740</v>
      </c>
      <c r="F404" s="63"/>
      <c r="G404" s="43"/>
      <c r="H404" s="43"/>
      <c r="I404" s="55"/>
      <c r="J404" s="56"/>
    </row>
    <row r="405" spans="1:10" x14ac:dyDescent="0.2">
      <c r="A405" s="39" t="s">
        <v>812</v>
      </c>
      <c r="B405" s="40" t="s">
        <v>440</v>
      </c>
      <c r="C405" s="41" t="s">
        <v>27</v>
      </c>
      <c r="D405" s="29" t="s">
        <v>2482</v>
      </c>
      <c r="E405" s="30" t="s">
        <v>43</v>
      </c>
      <c r="F405" s="62">
        <v>34</v>
      </c>
      <c r="G405" s="53">
        <v>58.87</v>
      </c>
      <c r="H405" s="53">
        <f t="shared" ref="H405:H412" si="61">ROUND(G405 * (1 + 31.29 / 100), 2)</f>
        <v>77.290000000000006</v>
      </c>
      <c r="I405" s="53">
        <f t="shared" ref="I405:I412" si="62">ROUND(F405 * H405, 2)</f>
        <v>2627.86</v>
      </c>
      <c r="J405" s="54">
        <f t="shared" si="58"/>
        <v>3.13879467111029E-5</v>
      </c>
    </row>
    <row r="406" spans="1:10" ht="38.25" x14ac:dyDescent="0.2">
      <c r="A406" s="39" t="s">
        <v>813</v>
      </c>
      <c r="B406" s="40" t="s">
        <v>814</v>
      </c>
      <c r="C406" s="41" t="s">
        <v>22</v>
      </c>
      <c r="D406" s="29" t="s">
        <v>815</v>
      </c>
      <c r="E406" s="30" t="s">
        <v>43</v>
      </c>
      <c r="F406" s="62">
        <v>5</v>
      </c>
      <c r="G406" s="53">
        <v>10.41</v>
      </c>
      <c r="H406" s="53">
        <f t="shared" si="61"/>
        <v>13.67</v>
      </c>
      <c r="I406" s="53">
        <f t="shared" si="62"/>
        <v>68.349999999999994</v>
      </c>
      <c r="J406" s="54">
        <f t="shared" si="58"/>
        <v>8.163928663261676E-7</v>
      </c>
    </row>
    <row r="407" spans="1:10" ht="25.5" x14ac:dyDescent="0.2">
      <c r="A407" s="39" t="s">
        <v>816</v>
      </c>
      <c r="B407" s="40" t="s">
        <v>393</v>
      </c>
      <c r="C407" s="41" t="s">
        <v>27</v>
      </c>
      <c r="D407" s="29" t="s">
        <v>2459</v>
      </c>
      <c r="E407" s="30" t="s">
        <v>43</v>
      </c>
      <c r="F407" s="62">
        <v>19</v>
      </c>
      <c r="G407" s="53">
        <v>6.59</v>
      </c>
      <c r="H407" s="53">
        <f t="shared" si="61"/>
        <v>8.65</v>
      </c>
      <c r="I407" s="53">
        <f t="shared" si="62"/>
        <v>164.35</v>
      </c>
      <c r="J407" s="54">
        <f t="shared" si="58"/>
        <v>1.9630456120073979E-6</v>
      </c>
    </row>
    <row r="408" spans="1:10" ht="25.5" x14ac:dyDescent="0.2">
      <c r="A408" s="39" t="s">
        <v>817</v>
      </c>
      <c r="B408" s="40" t="s">
        <v>395</v>
      </c>
      <c r="C408" s="41" t="s">
        <v>27</v>
      </c>
      <c r="D408" s="29" t="s">
        <v>2460</v>
      </c>
      <c r="E408" s="30" t="s">
        <v>43</v>
      </c>
      <c r="F408" s="62">
        <v>10</v>
      </c>
      <c r="G408" s="53">
        <v>22.39</v>
      </c>
      <c r="H408" s="53">
        <f t="shared" si="61"/>
        <v>29.4</v>
      </c>
      <c r="I408" s="53">
        <f t="shared" si="62"/>
        <v>294</v>
      </c>
      <c r="J408" s="54">
        <f t="shared" si="58"/>
        <v>3.5116240336487682E-6</v>
      </c>
    </row>
    <row r="409" spans="1:10" ht="25.5" x14ac:dyDescent="0.2">
      <c r="A409" s="39" t="s">
        <v>818</v>
      </c>
      <c r="B409" s="40" t="s">
        <v>819</v>
      </c>
      <c r="C409" s="41" t="s">
        <v>27</v>
      </c>
      <c r="D409" s="29" t="s">
        <v>2548</v>
      </c>
      <c r="E409" s="30" t="s">
        <v>43</v>
      </c>
      <c r="F409" s="62">
        <v>1</v>
      </c>
      <c r="G409" s="53">
        <v>10.83</v>
      </c>
      <c r="H409" s="53">
        <f t="shared" si="61"/>
        <v>14.22</v>
      </c>
      <c r="I409" s="53">
        <f t="shared" si="62"/>
        <v>14.22</v>
      </c>
      <c r="J409" s="54">
        <f t="shared" si="58"/>
        <v>1.6984793795403228E-7</v>
      </c>
    </row>
    <row r="410" spans="1:10" ht="25.5" x14ac:dyDescent="0.2">
      <c r="A410" s="39" t="s">
        <v>820</v>
      </c>
      <c r="B410" s="40" t="s">
        <v>397</v>
      </c>
      <c r="C410" s="41" t="s">
        <v>27</v>
      </c>
      <c r="D410" s="29" t="s">
        <v>2461</v>
      </c>
      <c r="E410" s="30" t="s">
        <v>43</v>
      </c>
      <c r="F410" s="62">
        <v>4</v>
      </c>
      <c r="G410" s="53">
        <v>12.7</v>
      </c>
      <c r="H410" s="53">
        <f t="shared" si="61"/>
        <v>16.670000000000002</v>
      </c>
      <c r="I410" s="53">
        <f t="shared" si="62"/>
        <v>66.680000000000007</v>
      </c>
      <c r="J410" s="54">
        <f t="shared" si="58"/>
        <v>7.9644588627108804E-7</v>
      </c>
    </row>
    <row r="411" spans="1:10" ht="25.5" x14ac:dyDescent="0.2">
      <c r="A411" s="39" t="s">
        <v>821</v>
      </c>
      <c r="B411" s="40" t="s">
        <v>401</v>
      </c>
      <c r="C411" s="41" t="s">
        <v>27</v>
      </c>
      <c r="D411" s="29" t="s">
        <v>2463</v>
      </c>
      <c r="E411" s="30" t="s">
        <v>43</v>
      </c>
      <c r="F411" s="62">
        <v>166</v>
      </c>
      <c r="G411" s="53">
        <v>5.0599999999999996</v>
      </c>
      <c r="H411" s="53">
        <f t="shared" si="61"/>
        <v>6.64</v>
      </c>
      <c r="I411" s="53">
        <f t="shared" si="62"/>
        <v>1102.24</v>
      </c>
      <c r="J411" s="54">
        <f t="shared" si="58"/>
        <v>1.3165484608329994E-5</v>
      </c>
    </row>
    <row r="412" spans="1:10" x14ac:dyDescent="0.2">
      <c r="A412" s="39" t="s">
        <v>822</v>
      </c>
      <c r="B412" s="40" t="s">
        <v>442</v>
      </c>
      <c r="C412" s="41" t="s">
        <v>27</v>
      </c>
      <c r="D412" s="29" t="s">
        <v>2483</v>
      </c>
      <c r="E412" s="30" t="s">
        <v>43</v>
      </c>
      <c r="F412" s="62">
        <v>219</v>
      </c>
      <c r="G412" s="53">
        <v>12.56</v>
      </c>
      <c r="H412" s="53">
        <f t="shared" si="61"/>
        <v>16.489999999999998</v>
      </c>
      <c r="I412" s="53">
        <f t="shared" si="62"/>
        <v>3611.31</v>
      </c>
      <c r="J412" s="54">
        <f t="shared" si="58"/>
        <v>4.3134567989646714E-5</v>
      </c>
    </row>
    <row r="413" spans="1:10" x14ac:dyDescent="0.2">
      <c r="A413" s="42" t="s">
        <v>823</v>
      </c>
      <c r="B413" s="43"/>
      <c r="C413" s="43"/>
      <c r="D413" s="31" t="s">
        <v>2549</v>
      </c>
      <c r="E413" s="43" t="s">
        <v>2740</v>
      </c>
      <c r="F413" s="63"/>
      <c r="G413" s="43"/>
      <c r="H413" s="43"/>
      <c r="I413" s="55"/>
      <c r="J413" s="56"/>
    </row>
    <row r="414" spans="1:10" ht="25.5" x14ac:dyDescent="0.2">
      <c r="A414" s="39" t="s">
        <v>824</v>
      </c>
      <c r="B414" s="40" t="s">
        <v>825</v>
      </c>
      <c r="C414" s="41" t="s">
        <v>30</v>
      </c>
      <c r="D414" s="29" t="s">
        <v>826</v>
      </c>
      <c r="E414" s="30" t="s">
        <v>43</v>
      </c>
      <c r="F414" s="62">
        <v>2</v>
      </c>
      <c r="G414" s="53">
        <v>29.12</v>
      </c>
      <c r="H414" s="53">
        <f>ROUND(G414 * (1 + 31.29 / 100), 2)</f>
        <v>38.229999999999997</v>
      </c>
      <c r="I414" s="53">
        <f>ROUND(F414 * H414, 2)</f>
        <v>76.459999999999994</v>
      </c>
      <c r="J414" s="54">
        <f t="shared" si="58"/>
        <v>9.132611347373633E-7</v>
      </c>
    </row>
    <row r="415" spans="1:10" ht="25.5" x14ac:dyDescent="0.2">
      <c r="A415" s="39" t="s">
        <v>827</v>
      </c>
      <c r="B415" s="40" t="s">
        <v>828</v>
      </c>
      <c r="C415" s="41" t="s">
        <v>30</v>
      </c>
      <c r="D415" s="29" t="s">
        <v>829</v>
      </c>
      <c r="E415" s="30" t="s">
        <v>43</v>
      </c>
      <c r="F415" s="62">
        <v>8</v>
      </c>
      <c r="G415" s="53">
        <v>12.84</v>
      </c>
      <c r="H415" s="53">
        <f>ROUND(G415 * (1 + 31.29 / 100), 2)</f>
        <v>16.86</v>
      </c>
      <c r="I415" s="53">
        <f>ROUND(F415 * H415, 2)</f>
        <v>134.88</v>
      </c>
      <c r="J415" s="54">
        <f t="shared" si="58"/>
        <v>1.6110471076821288E-6</v>
      </c>
    </row>
    <row r="416" spans="1:10" ht="25.5" x14ac:dyDescent="0.2">
      <c r="A416" s="39" t="s">
        <v>830</v>
      </c>
      <c r="B416" s="40" t="s">
        <v>831</v>
      </c>
      <c r="C416" s="41" t="s">
        <v>30</v>
      </c>
      <c r="D416" s="29" t="s">
        <v>832</v>
      </c>
      <c r="E416" s="30" t="s">
        <v>43</v>
      </c>
      <c r="F416" s="62">
        <v>6</v>
      </c>
      <c r="G416" s="53">
        <v>14.23</v>
      </c>
      <c r="H416" s="53">
        <f>ROUND(G416 * (1 + 31.29 / 100), 2)</f>
        <v>18.68</v>
      </c>
      <c r="I416" s="53">
        <f>ROUND(F416 * H416, 2)</f>
        <v>112.08</v>
      </c>
      <c r="J416" s="54">
        <f t="shared" si="58"/>
        <v>1.3387170805828365E-6</v>
      </c>
    </row>
    <row r="417" spans="1:10" ht="38.25" x14ac:dyDescent="0.2">
      <c r="A417" s="39" t="s">
        <v>833</v>
      </c>
      <c r="B417" s="40" t="s">
        <v>501</v>
      </c>
      <c r="C417" s="41" t="s">
        <v>30</v>
      </c>
      <c r="D417" s="29" t="s">
        <v>502</v>
      </c>
      <c r="E417" s="30" t="s">
        <v>43</v>
      </c>
      <c r="F417" s="62">
        <v>1</v>
      </c>
      <c r="G417" s="53">
        <v>9.5</v>
      </c>
      <c r="H417" s="53">
        <f>ROUND(G417 * (1 + 31.29 / 100), 2)</f>
        <v>12.47</v>
      </c>
      <c r="I417" s="53">
        <f>ROUND(F417 * H417, 2)</f>
        <v>12.47</v>
      </c>
      <c r="J417" s="54">
        <f t="shared" si="58"/>
        <v>1.4894541394421818E-7</v>
      </c>
    </row>
    <row r="418" spans="1:10" x14ac:dyDescent="0.2">
      <c r="A418" s="42" t="s">
        <v>834</v>
      </c>
      <c r="B418" s="43"/>
      <c r="C418" s="43"/>
      <c r="D418" s="31" t="s">
        <v>2484</v>
      </c>
      <c r="E418" s="43" t="s">
        <v>2740</v>
      </c>
      <c r="F418" s="63"/>
      <c r="G418" s="43"/>
      <c r="H418" s="43"/>
      <c r="I418" s="55"/>
      <c r="J418" s="56"/>
    </row>
    <row r="419" spans="1:10" x14ac:dyDescent="0.2">
      <c r="A419" s="39" t="s">
        <v>835</v>
      </c>
      <c r="B419" s="40" t="s">
        <v>446</v>
      </c>
      <c r="C419" s="41" t="s">
        <v>27</v>
      </c>
      <c r="D419" s="29" t="s">
        <v>2485</v>
      </c>
      <c r="E419" s="30" t="s">
        <v>43</v>
      </c>
      <c r="F419" s="62">
        <v>219</v>
      </c>
      <c r="G419" s="53">
        <v>0.41</v>
      </c>
      <c r="H419" s="53">
        <f t="shared" ref="H419:H432" si="63">ROUND(G419 * (1 + 31.29 / 100), 2)</f>
        <v>0.54</v>
      </c>
      <c r="I419" s="53">
        <f t="shared" ref="I419:I432" si="64">ROUND(F419 * H419, 2)</f>
        <v>118.26</v>
      </c>
      <c r="J419" s="54">
        <f t="shared" si="58"/>
        <v>1.4125328510860658E-6</v>
      </c>
    </row>
    <row r="420" spans="1:10" x14ac:dyDescent="0.2">
      <c r="A420" s="39" t="s">
        <v>836</v>
      </c>
      <c r="B420" s="40" t="s">
        <v>448</v>
      </c>
      <c r="C420" s="41" t="s">
        <v>27</v>
      </c>
      <c r="D420" s="29" t="s">
        <v>2486</v>
      </c>
      <c r="E420" s="30" t="s">
        <v>43</v>
      </c>
      <c r="F420" s="62">
        <v>763</v>
      </c>
      <c r="G420" s="53">
        <v>0.41</v>
      </c>
      <c r="H420" s="53">
        <f t="shared" si="63"/>
        <v>0.54</v>
      </c>
      <c r="I420" s="53">
        <f t="shared" si="64"/>
        <v>412.02</v>
      </c>
      <c r="J420" s="54">
        <f t="shared" si="58"/>
        <v>4.9212902528706309E-6</v>
      </c>
    </row>
    <row r="421" spans="1:10" x14ac:dyDescent="0.2">
      <c r="A421" s="39" t="s">
        <v>837</v>
      </c>
      <c r="B421" s="40" t="s">
        <v>450</v>
      </c>
      <c r="C421" s="41" t="s">
        <v>27</v>
      </c>
      <c r="D421" s="29" t="s">
        <v>2487</v>
      </c>
      <c r="E421" s="30" t="s">
        <v>43</v>
      </c>
      <c r="F421" s="62">
        <v>8</v>
      </c>
      <c r="G421" s="53">
        <v>0.46</v>
      </c>
      <c r="H421" s="53">
        <f t="shared" si="63"/>
        <v>0.6</v>
      </c>
      <c r="I421" s="53">
        <f t="shared" si="64"/>
        <v>4.8</v>
      </c>
      <c r="J421" s="54">
        <f t="shared" si="58"/>
        <v>5.733263728406152E-8</v>
      </c>
    </row>
    <row r="422" spans="1:10" x14ac:dyDescent="0.2">
      <c r="A422" s="44" t="s">
        <v>838</v>
      </c>
      <c r="B422" s="45" t="s">
        <v>839</v>
      </c>
      <c r="C422" s="46" t="s">
        <v>30</v>
      </c>
      <c r="D422" s="32" t="s">
        <v>840</v>
      </c>
      <c r="E422" s="33" t="s">
        <v>43</v>
      </c>
      <c r="F422" s="64">
        <v>61</v>
      </c>
      <c r="G422" s="57">
        <v>0.06</v>
      </c>
      <c r="H422" s="57">
        <f t="shared" si="63"/>
        <v>0.08</v>
      </c>
      <c r="I422" s="57">
        <f t="shared" si="64"/>
        <v>4.88</v>
      </c>
      <c r="J422" s="58">
        <f t="shared" si="58"/>
        <v>5.828818123879588E-8</v>
      </c>
    </row>
    <row r="423" spans="1:10" x14ac:dyDescent="0.2">
      <c r="A423" s="44" t="s">
        <v>841</v>
      </c>
      <c r="B423" s="45" t="s">
        <v>452</v>
      </c>
      <c r="C423" s="46" t="s">
        <v>30</v>
      </c>
      <c r="D423" s="32" t="s">
        <v>453</v>
      </c>
      <c r="E423" s="33" t="s">
        <v>43</v>
      </c>
      <c r="F423" s="64">
        <v>27</v>
      </c>
      <c r="G423" s="57">
        <v>0.1</v>
      </c>
      <c r="H423" s="57">
        <f t="shared" si="63"/>
        <v>0.13</v>
      </c>
      <c r="I423" s="57">
        <f t="shared" si="64"/>
        <v>3.51</v>
      </c>
      <c r="J423" s="58">
        <f t="shared" si="58"/>
        <v>4.1924491013969988E-8</v>
      </c>
    </row>
    <row r="424" spans="1:10" x14ac:dyDescent="0.2">
      <c r="A424" s="44" t="s">
        <v>842</v>
      </c>
      <c r="B424" s="45" t="s">
        <v>455</v>
      </c>
      <c r="C424" s="46" t="s">
        <v>30</v>
      </c>
      <c r="D424" s="32" t="s">
        <v>456</v>
      </c>
      <c r="E424" s="33" t="s">
        <v>43</v>
      </c>
      <c r="F424" s="64">
        <v>39</v>
      </c>
      <c r="G424" s="57">
        <v>0.19</v>
      </c>
      <c r="H424" s="57">
        <f t="shared" si="63"/>
        <v>0.25</v>
      </c>
      <c r="I424" s="57">
        <f t="shared" si="64"/>
        <v>9.75</v>
      </c>
      <c r="J424" s="58">
        <f t="shared" si="58"/>
        <v>1.1645691948324997E-7</v>
      </c>
    </row>
    <row r="425" spans="1:10" x14ac:dyDescent="0.2">
      <c r="A425" s="44" t="s">
        <v>843</v>
      </c>
      <c r="B425" s="45" t="s">
        <v>458</v>
      </c>
      <c r="C425" s="46" t="s">
        <v>30</v>
      </c>
      <c r="D425" s="32" t="s">
        <v>459</v>
      </c>
      <c r="E425" s="33" t="s">
        <v>43</v>
      </c>
      <c r="F425" s="64">
        <v>36</v>
      </c>
      <c r="G425" s="57">
        <v>0.37</v>
      </c>
      <c r="H425" s="57">
        <f t="shared" si="63"/>
        <v>0.49</v>
      </c>
      <c r="I425" s="57">
        <f t="shared" si="64"/>
        <v>17.64</v>
      </c>
      <c r="J425" s="58">
        <f t="shared" si="58"/>
        <v>2.1069744201892609E-7</v>
      </c>
    </row>
    <row r="426" spans="1:10" x14ac:dyDescent="0.2">
      <c r="A426" s="44" t="s">
        <v>844</v>
      </c>
      <c r="B426" s="45" t="s">
        <v>461</v>
      </c>
      <c r="C426" s="46" t="s">
        <v>27</v>
      </c>
      <c r="D426" s="32" t="s">
        <v>2488</v>
      </c>
      <c r="E426" s="33" t="s">
        <v>43</v>
      </c>
      <c r="F426" s="64">
        <v>61</v>
      </c>
      <c r="G426" s="57">
        <v>0.55000000000000004</v>
      </c>
      <c r="H426" s="57">
        <f t="shared" si="63"/>
        <v>0.72</v>
      </c>
      <c r="I426" s="57">
        <f t="shared" si="64"/>
        <v>43.92</v>
      </c>
      <c r="J426" s="58">
        <f t="shared" si="58"/>
        <v>5.2459363114916293E-7</v>
      </c>
    </row>
    <row r="427" spans="1:10" x14ac:dyDescent="0.2">
      <c r="A427" s="44" t="s">
        <v>845</v>
      </c>
      <c r="B427" s="45" t="s">
        <v>461</v>
      </c>
      <c r="C427" s="46" t="s">
        <v>27</v>
      </c>
      <c r="D427" s="32" t="s">
        <v>2488</v>
      </c>
      <c r="E427" s="33" t="s">
        <v>43</v>
      </c>
      <c r="F427" s="64">
        <v>27</v>
      </c>
      <c r="G427" s="57">
        <v>0.55000000000000004</v>
      </c>
      <c r="H427" s="57">
        <f t="shared" si="63"/>
        <v>0.72</v>
      </c>
      <c r="I427" s="57">
        <f t="shared" si="64"/>
        <v>19.440000000000001</v>
      </c>
      <c r="J427" s="58">
        <f t="shared" si="58"/>
        <v>2.3219718100044918E-7</v>
      </c>
    </row>
    <row r="428" spans="1:10" x14ac:dyDescent="0.2">
      <c r="A428" s="44" t="s">
        <v>846</v>
      </c>
      <c r="B428" s="45" t="s">
        <v>847</v>
      </c>
      <c r="C428" s="46" t="s">
        <v>27</v>
      </c>
      <c r="D428" s="32" t="s">
        <v>2550</v>
      </c>
      <c r="E428" s="33" t="s">
        <v>43</v>
      </c>
      <c r="F428" s="64">
        <v>219</v>
      </c>
      <c r="G428" s="57">
        <v>0.65</v>
      </c>
      <c r="H428" s="57">
        <f t="shared" si="63"/>
        <v>0.85</v>
      </c>
      <c r="I428" s="57">
        <f t="shared" si="64"/>
        <v>186.15</v>
      </c>
      <c r="J428" s="58">
        <f t="shared" si="58"/>
        <v>2.2234313396725112E-6</v>
      </c>
    </row>
    <row r="429" spans="1:10" x14ac:dyDescent="0.2">
      <c r="A429" s="44" t="s">
        <v>848</v>
      </c>
      <c r="B429" s="45" t="s">
        <v>849</v>
      </c>
      <c r="C429" s="46" t="s">
        <v>27</v>
      </c>
      <c r="D429" s="32" t="s">
        <v>2551</v>
      </c>
      <c r="E429" s="33" t="s">
        <v>43</v>
      </c>
      <c r="F429" s="64">
        <v>36</v>
      </c>
      <c r="G429" s="57">
        <v>0.47</v>
      </c>
      <c r="H429" s="57">
        <f t="shared" si="63"/>
        <v>0.62</v>
      </c>
      <c r="I429" s="57">
        <f t="shared" si="64"/>
        <v>22.32</v>
      </c>
      <c r="J429" s="58">
        <f t="shared" si="58"/>
        <v>2.6659676337088606E-7</v>
      </c>
    </row>
    <row r="430" spans="1:10" x14ac:dyDescent="0.2">
      <c r="A430" s="44" t="s">
        <v>850</v>
      </c>
      <c r="B430" s="45" t="s">
        <v>851</v>
      </c>
      <c r="C430" s="46" t="s">
        <v>27</v>
      </c>
      <c r="D430" s="32" t="s">
        <v>2552</v>
      </c>
      <c r="E430" s="33" t="s">
        <v>43</v>
      </c>
      <c r="F430" s="64">
        <v>416</v>
      </c>
      <c r="G430" s="57">
        <v>0.63</v>
      </c>
      <c r="H430" s="57">
        <f t="shared" si="63"/>
        <v>0.83</v>
      </c>
      <c r="I430" s="57">
        <f t="shared" si="64"/>
        <v>345.28</v>
      </c>
      <c r="J430" s="58">
        <f t="shared" si="58"/>
        <v>4.1241277086334919E-6</v>
      </c>
    </row>
    <row r="431" spans="1:10" x14ac:dyDescent="0.2">
      <c r="A431" s="44" t="s">
        <v>852</v>
      </c>
      <c r="B431" s="45" t="s">
        <v>853</v>
      </c>
      <c r="C431" s="46" t="s">
        <v>30</v>
      </c>
      <c r="D431" s="32" t="s">
        <v>854</v>
      </c>
      <c r="E431" s="33" t="s">
        <v>43</v>
      </c>
      <c r="F431" s="64">
        <v>699</v>
      </c>
      <c r="G431" s="57">
        <v>0.32</v>
      </c>
      <c r="H431" s="57">
        <f t="shared" si="63"/>
        <v>0.42</v>
      </c>
      <c r="I431" s="57">
        <f t="shared" si="64"/>
        <v>293.58</v>
      </c>
      <c r="J431" s="58">
        <f t="shared" si="58"/>
        <v>3.5066074278864127E-6</v>
      </c>
    </row>
    <row r="432" spans="1:10" ht="25.5" x14ac:dyDescent="0.2">
      <c r="A432" s="39" t="s">
        <v>855</v>
      </c>
      <c r="B432" s="40" t="s">
        <v>856</v>
      </c>
      <c r="C432" s="41" t="s">
        <v>27</v>
      </c>
      <c r="D432" s="29" t="s">
        <v>2553</v>
      </c>
      <c r="E432" s="30" t="s">
        <v>150</v>
      </c>
      <c r="F432" s="62">
        <v>255</v>
      </c>
      <c r="G432" s="53">
        <v>25.49</v>
      </c>
      <c r="H432" s="53">
        <f t="shared" si="63"/>
        <v>33.47</v>
      </c>
      <c r="I432" s="53">
        <f t="shared" si="64"/>
        <v>8534.85</v>
      </c>
      <c r="J432" s="54">
        <f t="shared" si="58"/>
        <v>1.0194280402580677E-4</v>
      </c>
    </row>
    <row r="433" spans="1:10" x14ac:dyDescent="0.2">
      <c r="A433" s="42" t="s">
        <v>857</v>
      </c>
      <c r="B433" s="43"/>
      <c r="C433" s="43"/>
      <c r="D433" s="31" t="s">
        <v>2554</v>
      </c>
      <c r="E433" s="43" t="s">
        <v>2740</v>
      </c>
      <c r="F433" s="63"/>
      <c r="G433" s="43"/>
      <c r="H433" s="43"/>
      <c r="I433" s="55"/>
      <c r="J433" s="56"/>
    </row>
    <row r="434" spans="1:10" ht="25.5" x14ac:dyDescent="0.2">
      <c r="A434" s="39" t="s">
        <v>858</v>
      </c>
      <c r="B434" s="40" t="s">
        <v>859</v>
      </c>
      <c r="C434" s="41" t="s">
        <v>27</v>
      </c>
      <c r="D434" s="29" t="s">
        <v>2555</v>
      </c>
      <c r="E434" s="30" t="s">
        <v>43</v>
      </c>
      <c r="F434" s="62">
        <v>15</v>
      </c>
      <c r="G434" s="53">
        <v>76.349999999999994</v>
      </c>
      <c r="H434" s="53">
        <f t="shared" ref="H434:H440" si="65">ROUND(G434 * (1 + 31.29 / 100), 2)</f>
        <v>100.24</v>
      </c>
      <c r="I434" s="53">
        <f t="shared" ref="I434:I440" si="66">ROUND(F434 * H434, 2)</f>
        <v>1503.6</v>
      </c>
      <c r="J434" s="54">
        <f t="shared" si="58"/>
        <v>1.795944862923227E-5</v>
      </c>
    </row>
    <row r="435" spans="1:10" ht="25.5" x14ac:dyDescent="0.2">
      <c r="A435" s="39" t="s">
        <v>860</v>
      </c>
      <c r="B435" s="40" t="s">
        <v>861</v>
      </c>
      <c r="C435" s="41" t="s">
        <v>27</v>
      </c>
      <c r="D435" s="29" t="s">
        <v>2556</v>
      </c>
      <c r="E435" s="30" t="s">
        <v>150</v>
      </c>
      <c r="F435" s="62">
        <v>2</v>
      </c>
      <c r="G435" s="53">
        <v>28.17</v>
      </c>
      <c r="H435" s="53">
        <f t="shared" si="65"/>
        <v>36.979999999999997</v>
      </c>
      <c r="I435" s="53">
        <f t="shared" si="66"/>
        <v>73.959999999999994</v>
      </c>
      <c r="J435" s="54">
        <f t="shared" si="58"/>
        <v>8.8340038615191452E-7</v>
      </c>
    </row>
    <row r="436" spans="1:10" ht="25.5" x14ac:dyDescent="0.2">
      <c r="A436" s="39" t="s">
        <v>862</v>
      </c>
      <c r="B436" s="40" t="s">
        <v>863</v>
      </c>
      <c r="C436" s="41" t="s">
        <v>27</v>
      </c>
      <c r="D436" s="29" t="s">
        <v>2557</v>
      </c>
      <c r="E436" s="30" t="s">
        <v>43</v>
      </c>
      <c r="F436" s="62">
        <v>3</v>
      </c>
      <c r="G436" s="53">
        <v>38.409999999999997</v>
      </c>
      <c r="H436" s="53">
        <f t="shared" si="65"/>
        <v>50.43</v>
      </c>
      <c r="I436" s="53">
        <f t="shared" si="66"/>
        <v>151.29</v>
      </c>
      <c r="J436" s="54">
        <f t="shared" si="58"/>
        <v>1.807053061397014E-6</v>
      </c>
    </row>
    <row r="437" spans="1:10" ht="25.5" x14ac:dyDescent="0.2">
      <c r="A437" s="39" t="s">
        <v>864</v>
      </c>
      <c r="B437" s="40" t="s">
        <v>431</v>
      </c>
      <c r="C437" s="41" t="s">
        <v>27</v>
      </c>
      <c r="D437" s="29" t="s">
        <v>2477</v>
      </c>
      <c r="E437" s="30" t="s">
        <v>43</v>
      </c>
      <c r="F437" s="62">
        <v>34</v>
      </c>
      <c r="G437" s="53">
        <v>5.0599999999999996</v>
      </c>
      <c r="H437" s="53">
        <f t="shared" si="65"/>
        <v>6.64</v>
      </c>
      <c r="I437" s="53">
        <f t="shared" si="66"/>
        <v>225.76</v>
      </c>
      <c r="J437" s="54">
        <f t="shared" si="58"/>
        <v>2.69654504026036E-6</v>
      </c>
    </row>
    <row r="438" spans="1:10" ht="25.5" x14ac:dyDescent="0.2">
      <c r="A438" s="39" t="s">
        <v>865</v>
      </c>
      <c r="B438" s="40" t="s">
        <v>866</v>
      </c>
      <c r="C438" s="41" t="s">
        <v>27</v>
      </c>
      <c r="D438" s="29" t="s">
        <v>2558</v>
      </c>
      <c r="E438" s="30" t="s">
        <v>43</v>
      </c>
      <c r="F438" s="62">
        <v>3</v>
      </c>
      <c r="G438" s="53">
        <v>13.86</v>
      </c>
      <c r="H438" s="53">
        <f t="shared" si="65"/>
        <v>18.2</v>
      </c>
      <c r="I438" s="53">
        <f t="shared" si="66"/>
        <v>54.6</v>
      </c>
      <c r="J438" s="54">
        <f t="shared" si="58"/>
        <v>6.5215874910619988E-7</v>
      </c>
    </row>
    <row r="439" spans="1:10" ht="25.5" x14ac:dyDescent="0.2">
      <c r="A439" s="39" t="s">
        <v>867</v>
      </c>
      <c r="B439" s="40" t="s">
        <v>868</v>
      </c>
      <c r="C439" s="41" t="s">
        <v>27</v>
      </c>
      <c r="D439" s="29" t="s">
        <v>2559</v>
      </c>
      <c r="E439" s="30" t="s">
        <v>43</v>
      </c>
      <c r="F439" s="62">
        <v>33</v>
      </c>
      <c r="G439" s="53">
        <v>24.06</v>
      </c>
      <c r="H439" s="53">
        <f t="shared" si="65"/>
        <v>31.59</v>
      </c>
      <c r="I439" s="53">
        <f t="shared" si="66"/>
        <v>1042.47</v>
      </c>
      <c r="J439" s="54">
        <f t="shared" si="58"/>
        <v>1.2451573831149086E-5</v>
      </c>
    </row>
    <row r="440" spans="1:10" ht="25.5" x14ac:dyDescent="0.2">
      <c r="A440" s="39" t="s">
        <v>869</v>
      </c>
      <c r="B440" s="40" t="s">
        <v>393</v>
      </c>
      <c r="C440" s="41" t="s">
        <v>27</v>
      </c>
      <c r="D440" s="29" t="s">
        <v>2459</v>
      </c>
      <c r="E440" s="30" t="s">
        <v>43</v>
      </c>
      <c r="F440" s="62">
        <v>5</v>
      </c>
      <c r="G440" s="53">
        <v>6.59</v>
      </c>
      <c r="H440" s="53">
        <f t="shared" si="65"/>
        <v>8.65</v>
      </c>
      <c r="I440" s="53">
        <f t="shared" si="66"/>
        <v>43.25</v>
      </c>
      <c r="J440" s="54">
        <f t="shared" si="58"/>
        <v>5.1659095052826263E-7</v>
      </c>
    </row>
    <row r="441" spans="1:10" x14ac:dyDescent="0.2">
      <c r="A441" s="42" t="s">
        <v>870</v>
      </c>
      <c r="B441" s="43"/>
      <c r="C441" s="43"/>
      <c r="D441" s="31" t="s">
        <v>2560</v>
      </c>
      <c r="E441" s="43" t="s">
        <v>2740</v>
      </c>
      <c r="F441" s="63"/>
      <c r="G441" s="43"/>
      <c r="H441" s="43"/>
      <c r="I441" s="55"/>
      <c r="J441" s="56"/>
    </row>
    <row r="442" spans="1:10" ht="25.5" x14ac:dyDescent="0.2">
      <c r="A442" s="39" t="s">
        <v>871</v>
      </c>
      <c r="B442" s="40" t="s">
        <v>872</v>
      </c>
      <c r="C442" s="41" t="s">
        <v>27</v>
      </c>
      <c r="D442" s="29" t="s">
        <v>2561</v>
      </c>
      <c r="E442" s="30" t="s">
        <v>43</v>
      </c>
      <c r="F442" s="62">
        <v>24</v>
      </c>
      <c r="G442" s="53">
        <v>70.400000000000006</v>
      </c>
      <c r="H442" s="53">
        <f>ROUND(G442 * (1 + 31.29 / 100), 2)</f>
        <v>92.43</v>
      </c>
      <c r="I442" s="53">
        <f>ROUND(F442 * H442, 2)</f>
        <v>2218.3200000000002</v>
      </c>
      <c r="J442" s="54">
        <f t="shared" si="58"/>
        <v>2.6496278320829035E-5</v>
      </c>
    </row>
    <row r="443" spans="1:10" x14ac:dyDescent="0.2">
      <c r="A443" s="39" t="s">
        <v>873</v>
      </c>
      <c r="B443" s="40" t="s">
        <v>874</v>
      </c>
      <c r="C443" s="41" t="s">
        <v>27</v>
      </c>
      <c r="D443" s="29" t="s">
        <v>2562</v>
      </c>
      <c r="E443" s="30" t="s">
        <v>43</v>
      </c>
      <c r="F443" s="62">
        <v>9</v>
      </c>
      <c r="G443" s="53">
        <v>5.09</v>
      </c>
      <c r="H443" s="53">
        <f>ROUND(G443 * (1 + 31.29 / 100), 2)</f>
        <v>6.68</v>
      </c>
      <c r="I443" s="53">
        <f>ROUND(F443 * H443, 2)</f>
        <v>60.12</v>
      </c>
      <c r="J443" s="54">
        <f t="shared" si="58"/>
        <v>7.1809128198287054E-7</v>
      </c>
    </row>
    <row r="444" spans="1:10" x14ac:dyDescent="0.2">
      <c r="A444" s="39" t="s">
        <v>875</v>
      </c>
      <c r="B444" s="40" t="s">
        <v>561</v>
      </c>
      <c r="C444" s="41" t="s">
        <v>27</v>
      </c>
      <c r="D444" s="29" t="s">
        <v>2506</v>
      </c>
      <c r="E444" s="30" t="s">
        <v>43</v>
      </c>
      <c r="F444" s="62">
        <v>2</v>
      </c>
      <c r="G444" s="53">
        <v>3.49</v>
      </c>
      <c r="H444" s="53">
        <f>ROUND(G444 * (1 + 31.29 / 100), 2)</f>
        <v>4.58</v>
      </c>
      <c r="I444" s="53">
        <f>ROUND(F444 * H444, 2)</f>
        <v>9.16</v>
      </c>
      <c r="J444" s="54">
        <f t="shared" si="58"/>
        <v>1.0940978281708407E-7</v>
      </c>
    </row>
    <row r="445" spans="1:10" x14ac:dyDescent="0.2">
      <c r="A445" s="39" t="s">
        <v>876</v>
      </c>
      <c r="B445" s="40" t="s">
        <v>877</v>
      </c>
      <c r="C445" s="41" t="s">
        <v>27</v>
      </c>
      <c r="D445" s="29" t="s">
        <v>2563</v>
      </c>
      <c r="E445" s="30" t="s">
        <v>43</v>
      </c>
      <c r="F445" s="62">
        <v>2</v>
      </c>
      <c r="G445" s="53">
        <v>62.25</v>
      </c>
      <c r="H445" s="53">
        <f>ROUND(G445 * (1 + 31.29 / 100), 2)</f>
        <v>81.73</v>
      </c>
      <c r="I445" s="53">
        <f>ROUND(F445 * H445, 2)</f>
        <v>163.46</v>
      </c>
      <c r="J445" s="54">
        <f t="shared" si="58"/>
        <v>1.9524151855109786E-6</v>
      </c>
    </row>
    <row r="446" spans="1:10" x14ac:dyDescent="0.2">
      <c r="A446" s="42" t="s">
        <v>878</v>
      </c>
      <c r="B446" s="43"/>
      <c r="C446" s="43"/>
      <c r="D446" s="31" t="s">
        <v>2564</v>
      </c>
      <c r="E446" s="43" t="s">
        <v>2740</v>
      </c>
      <c r="F446" s="63"/>
      <c r="G446" s="43"/>
      <c r="H446" s="43"/>
      <c r="I446" s="55"/>
      <c r="J446" s="56"/>
    </row>
    <row r="447" spans="1:10" x14ac:dyDescent="0.2">
      <c r="A447" s="39" t="s">
        <v>879</v>
      </c>
      <c r="B447" s="40" t="s">
        <v>880</v>
      </c>
      <c r="C447" s="41" t="s">
        <v>27</v>
      </c>
      <c r="D447" s="29" t="s">
        <v>2565</v>
      </c>
      <c r="E447" s="30" t="s">
        <v>150</v>
      </c>
      <c r="F447" s="62">
        <v>3676.3</v>
      </c>
      <c r="G447" s="53">
        <v>12.36</v>
      </c>
      <c r="H447" s="53">
        <f>ROUND(G447 * (1 + 31.29 / 100), 2)</f>
        <v>16.23</v>
      </c>
      <c r="I447" s="53">
        <f>ROUND(F447 * H447, 2)</f>
        <v>59666.35</v>
      </c>
      <c r="J447" s="54">
        <f t="shared" si="58"/>
        <v>7.1267275054455502E-4</v>
      </c>
    </row>
    <row r="448" spans="1:10" ht="25.5" x14ac:dyDescent="0.2">
      <c r="A448" s="39" t="s">
        <v>881</v>
      </c>
      <c r="B448" s="40" t="s">
        <v>882</v>
      </c>
      <c r="C448" s="41" t="s">
        <v>94</v>
      </c>
      <c r="D448" s="29" t="s">
        <v>2566</v>
      </c>
      <c r="E448" s="30" t="s">
        <v>150</v>
      </c>
      <c r="F448" s="62">
        <v>101.1</v>
      </c>
      <c r="G448" s="53">
        <v>8.26</v>
      </c>
      <c r="H448" s="53">
        <f>ROUND(G448 * (1 + 31.29 / 100), 2)</f>
        <v>10.84</v>
      </c>
      <c r="I448" s="53">
        <f>ROUND(F448 * H448, 2)</f>
        <v>1095.92</v>
      </c>
      <c r="J448" s="54">
        <f t="shared" si="58"/>
        <v>1.3089996635905981E-5</v>
      </c>
    </row>
    <row r="449" spans="1:10" x14ac:dyDescent="0.2">
      <c r="A449" s="42" t="s">
        <v>883</v>
      </c>
      <c r="B449" s="43"/>
      <c r="C449" s="43"/>
      <c r="D449" s="31" t="s">
        <v>2567</v>
      </c>
      <c r="E449" s="43" t="s">
        <v>2740</v>
      </c>
      <c r="F449" s="63"/>
      <c r="G449" s="43"/>
      <c r="H449" s="43"/>
      <c r="I449" s="55"/>
      <c r="J449" s="56"/>
    </row>
    <row r="450" spans="1:10" x14ac:dyDescent="0.2">
      <c r="A450" s="39" t="s">
        <v>884</v>
      </c>
      <c r="B450" s="40" t="s">
        <v>885</v>
      </c>
      <c r="C450" s="41" t="s">
        <v>27</v>
      </c>
      <c r="D450" s="29" t="s">
        <v>2568</v>
      </c>
      <c r="E450" s="30" t="s">
        <v>43</v>
      </c>
      <c r="F450" s="62">
        <v>2</v>
      </c>
      <c r="G450" s="53">
        <v>14.58</v>
      </c>
      <c r="H450" s="53">
        <f>ROUND(G450 * (1 + 31.29 / 100), 2)</f>
        <v>19.14</v>
      </c>
      <c r="I450" s="53">
        <f>ROUND(F450 * H450, 2)</f>
        <v>38.28</v>
      </c>
      <c r="J450" s="54">
        <f t="shared" si="58"/>
        <v>4.5722778234039065E-7</v>
      </c>
    </row>
    <row r="451" spans="1:10" x14ac:dyDescent="0.2">
      <c r="A451" s="42" t="s">
        <v>886</v>
      </c>
      <c r="B451" s="43"/>
      <c r="C451" s="43"/>
      <c r="D451" s="31" t="s">
        <v>2569</v>
      </c>
      <c r="E451" s="43" t="s">
        <v>2740</v>
      </c>
      <c r="F451" s="63"/>
      <c r="G451" s="43"/>
      <c r="H451" s="43"/>
      <c r="I451" s="55"/>
      <c r="J451" s="56"/>
    </row>
    <row r="452" spans="1:10" ht="38.25" x14ac:dyDescent="0.2">
      <c r="A452" s="39" t="s">
        <v>887</v>
      </c>
      <c r="B452" s="40" t="s">
        <v>380</v>
      </c>
      <c r="C452" s="41" t="s">
        <v>30</v>
      </c>
      <c r="D452" s="29" t="s">
        <v>381</v>
      </c>
      <c r="E452" s="30" t="s">
        <v>150</v>
      </c>
      <c r="F452" s="62">
        <v>20.7</v>
      </c>
      <c r="G452" s="53">
        <v>8.56</v>
      </c>
      <c r="H452" s="53">
        <f>ROUND(G452 * (1 + 31.29 / 100), 2)</f>
        <v>11.24</v>
      </c>
      <c r="I452" s="53">
        <f>ROUND(F452 * H452, 2)</f>
        <v>232.67</v>
      </c>
      <c r="J452" s="54">
        <f t="shared" si="58"/>
        <v>2.7790801493505404E-6</v>
      </c>
    </row>
    <row r="453" spans="1:10" x14ac:dyDescent="0.2">
      <c r="A453" s="42" t="s">
        <v>888</v>
      </c>
      <c r="B453" s="43"/>
      <c r="C453" s="43"/>
      <c r="D453" s="31" t="s">
        <v>2570</v>
      </c>
      <c r="E453" s="43" t="s">
        <v>2740</v>
      </c>
      <c r="F453" s="63"/>
      <c r="G453" s="43"/>
      <c r="H453" s="43"/>
      <c r="I453" s="55"/>
      <c r="J453" s="56"/>
    </row>
    <row r="454" spans="1:10" ht="25.5" x14ac:dyDescent="0.2">
      <c r="A454" s="39" t="s">
        <v>889</v>
      </c>
      <c r="B454" s="40" t="s">
        <v>250</v>
      </c>
      <c r="C454" s="41" t="s">
        <v>30</v>
      </c>
      <c r="D454" s="29" t="s">
        <v>251</v>
      </c>
      <c r="E454" s="30" t="s">
        <v>2742</v>
      </c>
      <c r="F454" s="62">
        <v>1.36</v>
      </c>
      <c r="G454" s="53">
        <v>66.38</v>
      </c>
      <c r="H454" s="53">
        <f t="shared" ref="H454:H460" si="67">ROUND(G454 * (1 + 31.29 / 100), 2)</f>
        <v>87.15</v>
      </c>
      <c r="I454" s="53">
        <f t="shared" ref="I454:I460" si="68">ROUND(F454 * H454, 2)</f>
        <v>118.52</v>
      </c>
      <c r="J454" s="54">
        <f t="shared" ref="J454:J516" si="69">I454 / 83721946.65</f>
        <v>1.4156383689389524E-6</v>
      </c>
    </row>
    <row r="455" spans="1:10" ht="38.25" x14ac:dyDescent="0.2">
      <c r="A455" s="39" t="s">
        <v>890</v>
      </c>
      <c r="B455" s="40" t="s">
        <v>283</v>
      </c>
      <c r="C455" s="41" t="s">
        <v>30</v>
      </c>
      <c r="D455" s="29" t="s">
        <v>284</v>
      </c>
      <c r="E455" s="30" t="s">
        <v>150</v>
      </c>
      <c r="F455" s="62">
        <v>15.1</v>
      </c>
      <c r="G455" s="53">
        <v>11.15</v>
      </c>
      <c r="H455" s="53">
        <f t="shared" si="67"/>
        <v>14.64</v>
      </c>
      <c r="I455" s="53">
        <f t="shared" si="68"/>
        <v>221.06</v>
      </c>
      <c r="J455" s="54">
        <f t="shared" si="69"/>
        <v>2.6404068329197168E-6</v>
      </c>
    </row>
    <row r="456" spans="1:10" x14ac:dyDescent="0.2">
      <c r="A456" s="39" t="s">
        <v>891</v>
      </c>
      <c r="B456" s="40" t="s">
        <v>255</v>
      </c>
      <c r="C456" s="41" t="s">
        <v>30</v>
      </c>
      <c r="D456" s="29" t="s">
        <v>256</v>
      </c>
      <c r="E456" s="30" t="s">
        <v>2742</v>
      </c>
      <c r="F456" s="62">
        <v>1.35</v>
      </c>
      <c r="G456" s="53">
        <v>17.420000000000002</v>
      </c>
      <c r="H456" s="53">
        <f t="shared" si="67"/>
        <v>22.87</v>
      </c>
      <c r="I456" s="53">
        <f t="shared" si="68"/>
        <v>30.87</v>
      </c>
      <c r="J456" s="54">
        <f t="shared" si="69"/>
        <v>3.6872052353312066E-7</v>
      </c>
    </row>
    <row r="457" spans="1:10" ht="38.25" x14ac:dyDescent="0.2">
      <c r="A457" s="39" t="s">
        <v>892</v>
      </c>
      <c r="B457" s="40" t="s">
        <v>893</v>
      </c>
      <c r="C457" s="41" t="s">
        <v>30</v>
      </c>
      <c r="D457" s="29" t="s">
        <v>894</v>
      </c>
      <c r="E457" s="30" t="s">
        <v>150</v>
      </c>
      <c r="F457" s="62">
        <v>47.3</v>
      </c>
      <c r="G457" s="53">
        <v>12.9</v>
      </c>
      <c r="H457" s="53">
        <f t="shared" si="67"/>
        <v>16.940000000000001</v>
      </c>
      <c r="I457" s="53">
        <f t="shared" si="68"/>
        <v>801.26</v>
      </c>
      <c r="J457" s="54">
        <f t="shared" si="69"/>
        <v>9.5704893646306525E-6</v>
      </c>
    </row>
    <row r="458" spans="1:10" ht="38.25" x14ac:dyDescent="0.2">
      <c r="A458" s="39" t="s">
        <v>895</v>
      </c>
      <c r="B458" s="40" t="s">
        <v>896</v>
      </c>
      <c r="C458" s="41" t="s">
        <v>30</v>
      </c>
      <c r="D458" s="29" t="s">
        <v>897</v>
      </c>
      <c r="E458" s="30" t="s">
        <v>150</v>
      </c>
      <c r="F458" s="62">
        <v>25.2</v>
      </c>
      <c r="G458" s="53">
        <v>16.690000000000001</v>
      </c>
      <c r="H458" s="53">
        <f t="shared" si="67"/>
        <v>21.91</v>
      </c>
      <c r="I458" s="53">
        <f t="shared" si="68"/>
        <v>552.13</v>
      </c>
      <c r="J458" s="54">
        <f t="shared" si="69"/>
        <v>6.5948060465935186E-6</v>
      </c>
    </row>
    <row r="459" spans="1:10" ht="25.5" x14ac:dyDescent="0.2">
      <c r="A459" s="44" t="s">
        <v>898</v>
      </c>
      <c r="B459" s="45" t="s">
        <v>490</v>
      </c>
      <c r="C459" s="46" t="s">
        <v>30</v>
      </c>
      <c r="D459" s="32" t="s">
        <v>491</v>
      </c>
      <c r="E459" s="33" t="s">
        <v>43</v>
      </c>
      <c r="F459" s="64">
        <v>61</v>
      </c>
      <c r="G459" s="57">
        <v>1.67</v>
      </c>
      <c r="H459" s="57">
        <f t="shared" si="67"/>
        <v>2.19</v>
      </c>
      <c r="I459" s="57">
        <f t="shared" si="68"/>
        <v>133.59</v>
      </c>
      <c r="J459" s="58">
        <f t="shared" si="69"/>
        <v>1.5956389614120373E-6</v>
      </c>
    </row>
    <row r="460" spans="1:10" ht="25.5" x14ac:dyDescent="0.2">
      <c r="A460" s="44" t="s">
        <v>899</v>
      </c>
      <c r="B460" s="45" t="s">
        <v>900</v>
      </c>
      <c r="C460" s="46" t="s">
        <v>30</v>
      </c>
      <c r="D460" s="32" t="s">
        <v>901</v>
      </c>
      <c r="E460" s="33" t="s">
        <v>43</v>
      </c>
      <c r="F460" s="64">
        <v>27</v>
      </c>
      <c r="G460" s="57">
        <v>1.79</v>
      </c>
      <c r="H460" s="57">
        <f t="shared" si="67"/>
        <v>2.35</v>
      </c>
      <c r="I460" s="57">
        <f t="shared" si="68"/>
        <v>63.45</v>
      </c>
      <c r="J460" s="58">
        <f t="shared" si="69"/>
        <v>7.5786579909868824E-7</v>
      </c>
    </row>
    <row r="461" spans="1:10" x14ac:dyDescent="0.2">
      <c r="A461" s="42" t="s">
        <v>902</v>
      </c>
      <c r="B461" s="43"/>
      <c r="C461" s="43"/>
      <c r="D461" s="31" t="s">
        <v>2571</v>
      </c>
      <c r="E461" s="43" t="s">
        <v>2740</v>
      </c>
      <c r="F461" s="63"/>
      <c r="G461" s="43"/>
      <c r="H461" s="43"/>
      <c r="I461" s="55"/>
      <c r="J461" s="56"/>
    </row>
    <row r="462" spans="1:10" x14ac:dyDescent="0.2">
      <c r="A462" s="42" t="s">
        <v>903</v>
      </c>
      <c r="B462" s="43"/>
      <c r="C462" s="43"/>
      <c r="D462" s="31" t="s">
        <v>2533</v>
      </c>
      <c r="E462" s="43" t="s">
        <v>2740</v>
      </c>
      <c r="F462" s="63"/>
      <c r="G462" s="43"/>
      <c r="H462" s="43"/>
      <c r="I462" s="55"/>
      <c r="J462" s="56"/>
    </row>
    <row r="463" spans="1:10" ht="25.5" x14ac:dyDescent="0.2">
      <c r="A463" s="39" t="s">
        <v>904</v>
      </c>
      <c r="B463" s="40" t="s">
        <v>778</v>
      </c>
      <c r="C463" s="41" t="s">
        <v>27</v>
      </c>
      <c r="D463" s="29" t="s">
        <v>2534</v>
      </c>
      <c r="E463" s="30" t="s">
        <v>43</v>
      </c>
      <c r="F463" s="62">
        <v>3</v>
      </c>
      <c r="G463" s="53">
        <v>3659.62</v>
      </c>
      <c r="H463" s="53">
        <f>ROUND(G463 * (1 + 31.29 / 100), 2)</f>
        <v>4804.72</v>
      </c>
      <c r="I463" s="53">
        <f>ROUND(F463 * H463, 2)</f>
        <v>14414.16</v>
      </c>
      <c r="J463" s="54">
        <f t="shared" si="69"/>
        <v>1.7216704313217254E-4</v>
      </c>
    </row>
    <row r="464" spans="1:10" x14ac:dyDescent="0.2">
      <c r="A464" s="42" t="s">
        <v>905</v>
      </c>
      <c r="B464" s="43"/>
      <c r="C464" s="43"/>
      <c r="D464" s="31" t="s">
        <v>2535</v>
      </c>
      <c r="E464" s="43" t="s">
        <v>2740</v>
      </c>
      <c r="F464" s="63"/>
      <c r="G464" s="43"/>
      <c r="H464" s="43"/>
      <c r="I464" s="55"/>
      <c r="J464" s="56"/>
    </row>
    <row r="465" spans="1:10" x14ac:dyDescent="0.2">
      <c r="A465" s="39" t="s">
        <v>906</v>
      </c>
      <c r="B465" s="40" t="s">
        <v>781</v>
      </c>
      <c r="C465" s="41" t="s">
        <v>27</v>
      </c>
      <c r="D465" s="29" t="s">
        <v>2536</v>
      </c>
      <c r="E465" s="30" t="s">
        <v>43</v>
      </c>
      <c r="F465" s="62">
        <v>29</v>
      </c>
      <c r="G465" s="53">
        <v>6.65</v>
      </c>
      <c r="H465" s="53">
        <f>ROUND(G465 * (1 + 31.29 / 100), 2)</f>
        <v>8.73</v>
      </c>
      <c r="I465" s="53">
        <f>ROUND(F465 * H465, 2)</f>
        <v>253.17</v>
      </c>
      <c r="J465" s="54">
        <f t="shared" si="69"/>
        <v>3.0239382877512196E-6</v>
      </c>
    </row>
    <row r="466" spans="1:10" ht="25.5" x14ac:dyDescent="0.2">
      <c r="A466" s="39" t="s">
        <v>907</v>
      </c>
      <c r="B466" s="40" t="s">
        <v>783</v>
      </c>
      <c r="C466" s="41" t="s">
        <v>30</v>
      </c>
      <c r="D466" s="29" t="s">
        <v>784</v>
      </c>
      <c r="E466" s="30" t="s">
        <v>43</v>
      </c>
      <c r="F466" s="62">
        <v>7</v>
      </c>
      <c r="G466" s="53">
        <v>991.2</v>
      </c>
      <c r="H466" s="53">
        <f>ROUND(G466 * (1 + 31.29 / 100), 2)</f>
        <v>1301.3499999999999</v>
      </c>
      <c r="I466" s="53">
        <f>ROUND(F466 * H466, 2)</f>
        <v>9109.4500000000007</v>
      </c>
      <c r="J466" s="54">
        <f t="shared" si="69"/>
        <v>1.088059984806863E-4</v>
      </c>
    </row>
    <row r="467" spans="1:10" x14ac:dyDescent="0.2">
      <c r="A467" s="39" t="s">
        <v>908</v>
      </c>
      <c r="B467" s="40" t="s">
        <v>786</v>
      </c>
      <c r="C467" s="41" t="s">
        <v>94</v>
      </c>
      <c r="D467" s="29" t="s">
        <v>787</v>
      </c>
      <c r="E467" s="30" t="s">
        <v>43</v>
      </c>
      <c r="F467" s="62">
        <v>311</v>
      </c>
      <c r="G467" s="53">
        <v>17.86</v>
      </c>
      <c r="H467" s="53">
        <f>ROUND(G467 * (1 + 31.29 / 100), 2)</f>
        <v>23.45</v>
      </c>
      <c r="I467" s="53">
        <f>ROUND(F467 * H467, 2)</f>
        <v>7292.95</v>
      </c>
      <c r="J467" s="54">
        <f t="shared" si="69"/>
        <v>8.7109178558499267E-5</v>
      </c>
    </row>
    <row r="468" spans="1:10" x14ac:dyDescent="0.2">
      <c r="A468" s="42" t="s">
        <v>909</v>
      </c>
      <c r="B468" s="43"/>
      <c r="C468" s="43"/>
      <c r="D468" s="31" t="s">
        <v>2537</v>
      </c>
      <c r="E468" s="43" t="s">
        <v>2740</v>
      </c>
      <c r="F468" s="63"/>
      <c r="G468" s="43"/>
      <c r="H468" s="43"/>
      <c r="I468" s="55"/>
      <c r="J468" s="56"/>
    </row>
    <row r="469" spans="1:10" ht="38.25" x14ac:dyDescent="0.2">
      <c r="A469" s="44" t="s">
        <v>910</v>
      </c>
      <c r="B469" s="45" t="s">
        <v>790</v>
      </c>
      <c r="C469" s="46" t="s">
        <v>27</v>
      </c>
      <c r="D469" s="32" t="s">
        <v>2538</v>
      </c>
      <c r="E469" s="33" t="s">
        <v>43</v>
      </c>
      <c r="F469" s="64">
        <v>6</v>
      </c>
      <c r="G469" s="57">
        <v>104.57</v>
      </c>
      <c r="H469" s="57">
        <f>ROUND(G469 * (1 + 31.29 / 100), 2)</f>
        <v>137.29</v>
      </c>
      <c r="I469" s="57">
        <f>ROUND(F469 * H469, 2)</f>
        <v>823.74</v>
      </c>
      <c r="J469" s="58">
        <f t="shared" si="69"/>
        <v>9.8389972159110076E-6</v>
      </c>
    </row>
    <row r="470" spans="1:10" x14ac:dyDescent="0.2">
      <c r="A470" s="39" t="s">
        <v>911</v>
      </c>
      <c r="B470" s="40" t="s">
        <v>792</v>
      </c>
      <c r="C470" s="41" t="s">
        <v>27</v>
      </c>
      <c r="D470" s="29" t="s">
        <v>2539</v>
      </c>
      <c r="E470" s="30" t="s">
        <v>43</v>
      </c>
      <c r="F470" s="62">
        <v>2</v>
      </c>
      <c r="G470" s="53">
        <v>1045.75</v>
      </c>
      <c r="H470" s="53">
        <f>ROUND(G470 * (1 + 31.29 / 100), 2)</f>
        <v>1372.97</v>
      </c>
      <c r="I470" s="53">
        <f>ROUND(F470 * H470, 2)</f>
        <v>2745.94</v>
      </c>
      <c r="J470" s="54">
        <f t="shared" si="69"/>
        <v>3.2798329588290809E-5</v>
      </c>
    </row>
    <row r="471" spans="1:10" x14ac:dyDescent="0.2">
      <c r="A471" s="44" t="s">
        <v>912</v>
      </c>
      <c r="B471" s="45" t="s">
        <v>794</v>
      </c>
      <c r="C471" s="46" t="s">
        <v>27</v>
      </c>
      <c r="D471" s="32" t="s">
        <v>2540</v>
      </c>
      <c r="E471" s="33" t="s">
        <v>43</v>
      </c>
      <c r="F471" s="64">
        <v>2</v>
      </c>
      <c r="G471" s="57">
        <v>152.75</v>
      </c>
      <c r="H471" s="57">
        <f>ROUND(G471 * (1 + 31.29 / 100), 2)</f>
        <v>200.55</v>
      </c>
      <c r="I471" s="57">
        <f>ROUND(F471 * H471, 2)</f>
        <v>401.1</v>
      </c>
      <c r="J471" s="58">
        <f t="shared" si="69"/>
        <v>4.7908585030493914E-6</v>
      </c>
    </row>
    <row r="472" spans="1:10" x14ac:dyDescent="0.2">
      <c r="A472" s="42" t="s">
        <v>913</v>
      </c>
      <c r="B472" s="43"/>
      <c r="C472" s="43"/>
      <c r="D472" s="31" t="s">
        <v>2541</v>
      </c>
      <c r="E472" s="43" t="s">
        <v>2740</v>
      </c>
      <c r="F472" s="63"/>
      <c r="G472" s="43"/>
      <c r="H472" s="43"/>
      <c r="I472" s="55"/>
      <c r="J472" s="56"/>
    </row>
    <row r="473" spans="1:10" ht="25.5" x14ac:dyDescent="0.2">
      <c r="A473" s="39" t="s">
        <v>914</v>
      </c>
      <c r="B473" s="40" t="s">
        <v>915</v>
      </c>
      <c r="C473" s="41" t="s">
        <v>27</v>
      </c>
      <c r="D473" s="29" t="s">
        <v>2572</v>
      </c>
      <c r="E473" s="30" t="s">
        <v>43</v>
      </c>
      <c r="F473" s="62">
        <v>1</v>
      </c>
      <c r="G473" s="53">
        <v>784.22</v>
      </c>
      <c r="H473" s="53">
        <f t="shared" ref="H473:H480" si="70">ROUND(G473 * (1 + 31.29 / 100), 2)</f>
        <v>1029.5999999999999</v>
      </c>
      <c r="I473" s="53">
        <f t="shared" ref="I473:I480" si="71">ROUND(F473 * H473, 2)</f>
        <v>1029.5999999999999</v>
      </c>
      <c r="J473" s="54">
        <f t="shared" si="69"/>
        <v>1.2297850697431195E-5</v>
      </c>
    </row>
    <row r="474" spans="1:10" x14ac:dyDescent="0.2">
      <c r="A474" s="39" t="s">
        <v>916</v>
      </c>
      <c r="B474" s="40" t="s">
        <v>797</v>
      </c>
      <c r="C474" s="41" t="s">
        <v>94</v>
      </c>
      <c r="D474" s="29" t="s">
        <v>2542</v>
      </c>
      <c r="E474" s="30" t="s">
        <v>798</v>
      </c>
      <c r="F474" s="62">
        <v>1</v>
      </c>
      <c r="G474" s="53">
        <v>1197.4100000000001</v>
      </c>
      <c r="H474" s="53">
        <f t="shared" si="70"/>
        <v>1572.08</v>
      </c>
      <c r="I474" s="53">
        <f t="shared" si="71"/>
        <v>1572.08</v>
      </c>
      <c r="J474" s="54">
        <f t="shared" si="69"/>
        <v>1.8777394254484884E-5</v>
      </c>
    </row>
    <row r="475" spans="1:10" x14ac:dyDescent="0.2">
      <c r="A475" s="44" t="s">
        <v>917</v>
      </c>
      <c r="B475" s="45" t="s">
        <v>800</v>
      </c>
      <c r="C475" s="46" t="s">
        <v>27</v>
      </c>
      <c r="D475" s="32" t="s">
        <v>2543</v>
      </c>
      <c r="E475" s="33" t="s">
        <v>43</v>
      </c>
      <c r="F475" s="64">
        <v>1</v>
      </c>
      <c r="G475" s="57">
        <v>4.2</v>
      </c>
      <c r="H475" s="57">
        <f t="shared" si="70"/>
        <v>5.51</v>
      </c>
      <c r="I475" s="57">
        <f t="shared" si="71"/>
        <v>5.51</v>
      </c>
      <c r="J475" s="58">
        <f t="shared" si="69"/>
        <v>6.5813089882328956E-8</v>
      </c>
    </row>
    <row r="476" spans="1:10" x14ac:dyDescent="0.2">
      <c r="A476" s="39" t="s">
        <v>918</v>
      </c>
      <c r="B476" s="40" t="s">
        <v>802</v>
      </c>
      <c r="C476" s="41" t="s">
        <v>27</v>
      </c>
      <c r="D476" s="29" t="s">
        <v>2544</v>
      </c>
      <c r="E476" s="30" t="s">
        <v>43</v>
      </c>
      <c r="F476" s="62">
        <v>1</v>
      </c>
      <c r="G476" s="53">
        <v>29.85</v>
      </c>
      <c r="H476" s="53">
        <f t="shared" si="70"/>
        <v>39.19</v>
      </c>
      <c r="I476" s="53">
        <f t="shared" si="71"/>
        <v>39.19</v>
      </c>
      <c r="J476" s="54">
        <f t="shared" si="69"/>
        <v>4.6809709482549397E-7</v>
      </c>
    </row>
    <row r="477" spans="1:10" x14ac:dyDescent="0.2">
      <c r="A477" s="39" t="s">
        <v>919</v>
      </c>
      <c r="B477" s="40" t="s">
        <v>802</v>
      </c>
      <c r="C477" s="41" t="s">
        <v>27</v>
      </c>
      <c r="D477" s="29" t="s">
        <v>2544</v>
      </c>
      <c r="E477" s="30" t="s">
        <v>43</v>
      </c>
      <c r="F477" s="62">
        <v>1</v>
      </c>
      <c r="G477" s="53">
        <v>29.85</v>
      </c>
      <c r="H477" s="53">
        <f t="shared" si="70"/>
        <v>39.19</v>
      </c>
      <c r="I477" s="53">
        <f t="shared" si="71"/>
        <v>39.19</v>
      </c>
      <c r="J477" s="54">
        <f t="shared" si="69"/>
        <v>4.6809709482549397E-7</v>
      </c>
    </row>
    <row r="478" spans="1:10" x14ac:dyDescent="0.2">
      <c r="A478" s="39" t="s">
        <v>920</v>
      </c>
      <c r="B478" s="40" t="s">
        <v>802</v>
      </c>
      <c r="C478" s="41" t="s">
        <v>27</v>
      </c>
      <c r="D478" s="29" t="s">
        <v>2544</v>
      </c>
      <c r="E478" s="30" t="s">
        <v>43</v>
      </c>
      <c r="F478" s="62">
        <v>1</v>
      </c>
      <c r="G478" s="53">
        <v>29.85</v>
      </c>
      <c r="H478" s="53">
        <f t="shared" si="70"/>
        <v>39.19</v>
      </c>
      <c r="I478" s="53">
        <f t="shared" si="71"/>
        <v>39.19</v>
      </c>
      <c r="J478" s="54">
        <f t="shared" si="69"/>
        <v>4.6809709482549397E-7</v>
      </c>
    </row>
    <row r="479" spans="1:10" x14ac:dyDescent="0.2">
      <c r="A479" s="39" t="s">
        <v>921</v>
      </c>
      <c r="B479" s="40" t="s">
        <v>807</v>
      </c>
      <c r="C479" s="41" t="s">
        <v>94</v>
      </c>
      <c r="D479" s="29" t="s">
        <v>808</v>
      </c>
      <c r="E479" s="30" t="s">
        <v>43</v>
      </c>
      <c r="F479" s="62">
        <v>3</v>
      </c>
      <c r="G479" s="53">
        <v>91.09</v>
      </c>
      <c r="H479" s="53">
        <f t="shared" si="70"/>
        <v>119.59</v>
      </c>
      <c r="I479" s="53">
        <f t="shared" si="71"/>
        <v>358.77</v>
      </c>
      <c r="J479" s="54">
        <f t="shared" si="69"/>
        <v>4.2852563080005732E-6</v>
      </c>
    </row>
    <row r="480" spans="1:10" ht="25.5" x14ac:dyDescent="0.2">
      <c r="A480" s="39" t="s">
        <v>922</v>
      </c>
      <c r="B480" s="40" t="s">
        <v>810</v>
      </c>
      <c r="C480" s="41" t="s">
        <v>27</v>
      </c>
      <c r="D480" s="29" t="s">
        <v>2546</v>
      </c>
      <c r="E480" s="30" t="s">
        <v>43</v>
      </c>
      <c r="F480" s="62">
        <v>1</v>
      </c>
      <c r="G480" s="53">
        <v>173.97</v>
      </c>
      <c r="H480" s="53">
        <f t="shared" si="70"/>
        <v>228.41</v>
      </c>
      <c r="I480" s="53">
        <f t="shared" si="71"/>
        <v>228.41</v>
      </c>
      <c r="J480" s="54">
        <f t="shared" si="69"/>
        <v>2.7281974337609357E-6</v>
      </c>
    </row>
    <row r="481" spans="1:10" x14ac:dyDescent="0.2">
      <c r="A481" s="42" t="s">
        <v>923</v>
      </c>
      <c r="B481" s="43"/>
      <c r="C481" s="43"/>
      <c r="D481" s="31" t="s">
        <v>2547</v>
      </c>
      <c r="E481" s="43" t="s">
        <v>2740</v>
      </c>
      <c r="F481" s="63"/>
      <c r="G481" s="43"/>
      <c r="H481" s="43"/>
      <c r="I481" s="55"/>
      <c r="J481" s="56"/>
    </row>
    <row r="482" spans="1:10" x14ac:dyDescent="0.2">
      <c r="A482" s="39" t="s">
        <v>924</v>
      </c>
      <c r="B482" s="40" t="s">
        <v>440</v>
      </c>
      <c r="C482" s="41" t="s">
        <v>27</v>
      </c>
      <c r="D482" s="29" t="s">
        <v>2482</v>
      </c>
      <c r="E482" s="30" t="s">
        <v>43</v>
      </c>
      <c r="F482" s="62">
        <v>77</v>
      </c>
      <c r="G482" s="53">
        <v>58.87</v>
      </c>
      <c r="H482" s="53">
        <f t="shared" ref="H482:H488" si="72">ROUND(G482 * (1 + 31.29 / 100), 2)</f>
        <v>77.290000000000006</v>
      </c>
      <c r="I482" s="53">
        <f t="shared" ref="I482:I488" si="73">ROUND(F482 * H482, 2)</f>
        <v>5951.33</v>
      </c>
      <c r="J482" s="54">
        <f t="shared" si="69"/>
        <v>7.1084467551615384E-5</v>
      </c>
    </row>
    <row r="483" spans="1:10" ht="38.25" x14ac:dyDescent="0.2">
      <c r="A483" s="39" t="s">
        <v>925</v>
      </c>
      <c r="B483" s="40" t="s">
        <v>814</v>
      </c>
      <c r="C483" s="41" t="s">
        <v>22</v>
      </c>
      <c r="D483" s="29" t="s">
        <v>815</v>
      </c>
      <c r="E483" s="30" t="s">
        <v>43</v>
      </c>
      <c r="F483" s="62">
        <v>4</v>
      </c>
      <c r="G483" s="53">
        <v>10.41</v>
      </c>
      <c r="H483" s="53">
        <f t="shared" si="72"/>
        <v>13.67</v>
      </c>
      <c r="I483" s="53">
        <f t="shared" si="73"/>
        <v>54.68</v>
      </c>
      <c r="J483" s="54">
        <f t="shared" si="69"/>
        <v>6.5311429306093419E-7</v>
      </c>
    </row>
    <row r="484" spans="1:10" ht="25.5" x14ac:dyDescent="0.2">
      <c r="A484" s="39" t="s">
        <v>926</v>
      </c>
      <c r="B484" s="40" t="s">
        <v>393</v>
      </c>
      <c r="C484" s="41" t="s">
        <v>27</v>
      </c>
      <c r="D484" s="29" t="s">
        <v>2459</v>
      </c>
      <c r="E484" s="30" t="s">
        <v>43</v>
      </c>
      <c r="F484" s="62">
        <v>50</v>
      </c>
      <c r="G484" s="53">
        <v>6.59</v>
      </c>
      <c r="H484" s="53">
        <f t="shared" si="72"/>
        <v>8.65</v>
      </c>
      <c r="I484" s="53">
        <f t="shared" si="73"/>
        <v>432.5</v>
      </c>
      <c r="J484" s="54">
        <f t="shared" si="69"/>
        <v>5.165909505282627E-6</v>
      </c>
    </row>
    <row r="485" spans="1:10" ht="25.5" x14ac:dyDescent="0.2">
      <c r="A485" s="39" t="s">
        <v>927</v>
      </c>
      <c r="B485" s="40" t="s">
        <v>395</v>
      </c>
      <c r="C485" s="41" t="s">
        <v>27</v>
      </c>
      <c r="D485" s="29" t="s">
        <v>2460</v>
      </c>
      <c r="E485" s="30" t="s">
        <v>43</v>
      </c>
      <c r="F485" s="62">
        <v>9</v>
      </c>
      <c r="G485" s="53">
        <v>22.39</v>
      </c>
      <c r="H485" s="53">
        <f t="shared" si="72"/>
        <v>29.4</v>
      </c>
      <c r="I485" s="53">
        <f t="shared" si="73"/>
        <v>264.60000000000002</v>
      </c>
      <c r="J485" s="54">
        <f t="shared" si="69"/>
        <v>3.1604616302838916E-6</v>
      </c>
    </row>
    <row r="486" spans="1:10" ht="25.5" x14ac:dyDescent="0.2">
      <c r="A486" s="39" t="s">
        <v>928</v>
      </c>
      <c r="B486" s="40" t="s">
        <v>397</v>
      </c>
      <c r="C486" s="41" t="s">
        <v>27</v>
      </c>
      <c r="D486" s="29" t="s">
        <v>2461</v>
      </c>
      <c r="E486" s="30" t="s">
        <v>43</v>
      </c>
      <c r="F486" s="62">
        <v>12</v>
      </c>
      <c r="G486" s="53">
        <v>12.7</v>
      </c>
      <c r="H486" s="53">
        <f t="shared" si="72"/>
        <v>16.670000000000002</v>
      </c>
      <c r="I486" s="53">
        <f t="shared" si="73"/>
        <v>200.04</v>
      </c>
      <c r="J486" s="54">
        <f t="shared" si="69"/>
        <v>2.389337658813264E-6</v>
      </c>
    </row>
    <row r="487" spans="1:10" ht="25.5" x14ac:dyDescent="0.2">
      <c r="A487" s="39" t="s">
        <v>929</v>
      </c>
      <c r="B487" s="40" t="s">
        <v>401</v>
      </c>
      <c r="C487" s="41" t="s">
        <v>27</v>
      </c>
      <c r="D487" s="29" t="s">
        <v>2463</v>
      </c>
      <c r="E487" s="30" t="s">
        <v>43</v>
      </c>
      <c r="F487" s="62">
        <v>332</v>
      </c>
      <c r="G487" s="53">
        <v>5.0599999999999996</v>
      </c>
      <c r="H487" s="53">
        <f t="shared" si="72"/>
        <v>6.64</v>
      </c>
      <c r="I487" s="53">
        <f t="shared" si="73"/>
        <v>2204.48</v>
      </c>
      <c r="J487" s="54">
        <f t="shared" si="69"/>
        <v>2.6330969216659987E-5</v>
      </c>
    </row>
    <row r="488" spans="1:10" x14ac:dyDescent="0.2">
      <c r="A488" s="39" t="s">
        <v>930</v>
      </c>
      <c r="B488" s="40" t="s">
        <v>442</v>
      </c>
      <c r="C488" s="41" t="s">
        <v>27</v>
      </c>
      <c r="D488" s="29" t="s">
        <v>2483</v>
      </c>
      <c r="E488" s="30" t="s">
        <v>43</v>
      </c>
      <c r="F488" s="62">
        <v>499</v>
      </c>
      <c r="G488" s="53">
        <v>12.56</v>
      </c>
      <c r="H488" s="53">
        <f t="shared" si="72"/>
        <v>16.489999999999998</v>
      </c>
      <c r="I488" s="53">
        <f t="shared" si="73"/>
        <v>8228.51</v>
      </c>
      <c r="J488" s="54">
        <f t="shared" si="69"/>
        <v>9.8283787337140221E-5</v>
      </c>
    </row>
    <row r="489" spans="1:10" x14ac:dyDescent="0.2">
      <c r="A489" s="42" t="s">
        <v>931</v>
      </c>
      <c r="B489" s="43"/>
      <c r="C489" s="43"/>
      <c r="D489" s="31" t="s">
        <v>2549</v>
      </c>
      <c r="E489" s="43" t="s">
        <v>2740</v>
      </c>
      <c r="F489" s="63"/>
      <c r="G489" s="43"/>
      <c r="H489" s="43"/>
      <c r="I489" s="55"/>
      <c r="J489" s="56"/>
    </row>
    <row r="490" spans="1:10" ht="25.5" x14ac:dyDescent="0.2">
      <c r="A490" s="39" t="s">
        <v>932</v>
      </c>
      <c r="B490" s="40" t="s">
        <v>825</v>
      </c>
      <c r="C490" s="41" t="s">
        <v>30</v>
      </c>
      <c r="D490" s="29" t="s">
        <v>826</v>
      </c>
      <c r="E490" s="30" t="s">
        <v>43</v>
      </c>
      <c r="F490" s="62">
        <v>3</v>
      </c>
      <c r="G490" s="53">
        <v>29.12</v>
      </c>
      <c r="H490" s="53">
        <f>ROUND(G490 * (1 + 31.29 / 100), 2)</f>
        <v>38.229999999999997</v>
      </c>
      <c r="I490" s="53">
        <f>ROUND(F490 * H490, 2)</f>
        <v>114.69</v>
      </c>
      <c r="J490" s="54">
        <f t="shared" si="69"/>
        <v>1.3698917021060449E-6</v>
      </c>
    </row>
    <row r="491" spans="1:10" ht="25.5" x14ac:dyDescent="0.2">
      <c r="A491" s="39" t="s">
        <v>933</v>
      </c>
      <c r="B491" s="40" t="s">
        <v>828</v>
      </c>
      <c r="C491" s="41" t="s">
        <v>30</v>
      </c>
      <c r="D491" s="29" t="s">
        <v>829</v>
      </c>
      <c r="E491" s="30" t="s">
        <v>43</v>
      </c>
      <c r="F491" s="62">
        <v>37</v>
      </c>
      <c r="G491" s="53">
        <v>12.84</v>
      </c>
      <c r="H491" s="53">
        <f>ROUND(G491 * (1 + 31.29 / 100), 2)</f>
        <v>16.86</v>
      </c>
      <c r="I491" s="53">
        <f>ROUND(F491 * H491, 2)</f>
        <v>623.82000000000005</v>
      </c>
      <c r="J491" s="54">
        <f t="shared" si="69"/>
        <v>7.4510928730298465E-6</v>
      </c>
    </row>
    <row r="492" spans="1:10" ht="25.5" x14ac:dyDescent="0.2">
      <c r="A492" s="39" t="s">
        <v>934</v>
      </c>
      <c r="B492" s="40" t="s">
        <v>831</v>
      </c>
      <c r="C492" s="41" t="s">
        <v>30</v>
      </c>
      <c r="D492" s="29" t="s">
        <v>832</v>
      </c>
      <c r="E492" s="30" t="s">
        <v>43</v>
      </c>
      <c r="F492" s="62">
        <v>15</v>
      </c>
      <c r="G492" s="53">
        <v>14.23</v>
      </c>
      <c r="H492" s="53">
        <f>ROUND(G492 * (1 + 31.29 / 100), 2)</f>
        <v>18.68</v>
      </c>
      <c r="I492" s="53">
        <f>ROUND(F492 * H492, 2)</f>
        <v>280.2</v>
      </c>
      <c r="J492" s="54">
        <f t="shared" si="69"/>
        <v>3.3467927014570911E-6</v>
      </c>
    </row>
    <row r="493" spans="1:10" ht="38.25" x14ac:dyDescent="0.2">
      <c r="A493" s="39" t="s">
        <v>935</v>
      </c>
      <c r="B493" s="40" t="s">
        <v>730</v>
      </c>
      <c r="C493" s="41" t="s">
        <v>30</v>
      </c>
      <c r="D493" s="29" t="s">
        <v>731</v>
      </c>
      <c r="E493" s="30" t="s">
        <v>43</v>
      </c>
      <c r="F493" s="62">
        <v>4</v>
      </c>
      <c r="G493" s="53">
        <v>10.8</v>
      </c>
      <c r="H493" s="53">
        <f>ROUND(G493 * (1 + 31.29 / 100), 2)</f>
        <v>14.18</v>
      </c>
      <c r="I493" s="53">
        <f>ROUND(F493 * H493, 2)</f>
        <v>56.72</v>
      </c>
      <c r="J493" s="54">
        <f t="shared" si="69"/>
        <v>6.7748066390666028E-7</v>
      </c>
    </row>
    <row r="494" spans="1:10" ht="38.25" x14ac:dyDescent="0.2">
      <c r="A494" s="39" t="s">
        <v>936</v>
      </c>
      <c r="B494" s="40" t="s">
        <v>501</v>
      </c>
      <c r="C494" s="41" t="s">
        <v>30</v>
      </c>
      <c r="D494" s="29" t="s">
        <v>502</v>
      </c>
      <c r="E494" s="30" t="s">
        <v>43</v>
      </c>
      <c r="F494" s="62">
        <v>15</v>
      </c>
      <c r="G494" s="53">
        <v>9.5</v>
      </c>
      <c r="H494" s="53">
        <f>ROUND(G494 * (1 + 31.29 / 100), 2)</f>
        <v>12.47</v>
      </c>
      <c r="I494" s="53">
        <f>ROUND(F494 * H494, 2)</f>
        <v>187.05</v>
      </c>
      <c r="J494" s="54">
        <f t="shared" si="69"/>
        <v>2.2341812091632724E-6</v>
      </c>
    </row>
    <row r="495" spans="1:10" x14ac:dyDescent="0.2">
      <c r="A495" s="42" t="s">
        <v>937</v>
      </c>
      <c r="B495" s="43"/>
      <c r="C495" s="43"/>
      <c r="D495" s="31" t="s">
        <v>2484</v>
      </c>
      <c r="E495" s="43" t="s">
        <v>2740</v>
      </c>
      <c r="F495" s="63"/>
      <c r="G495" s="43"/>
      <c r="H495" s="43"/>
      <c r="I495" s="55"/>
      <c r="J495" s="56"/>
    </row>
    <row r="496" spans="1:10" x14ac:dyDescent="0.2">
      <c r="A496" s="39" t="s">
        <v>938</v>
      </c>
      <c r="B496" s="40" t="s">
        <v>446</v>
      </c>
      <c r="C496" s="41" t="s">
        <v>27</v>
      </c>
      <c r="D496" s="29" t="s">
        <v>2485</v>
      </c>
      <c r="E496" s="30" t="s">
        <v>43</v>
      </c>
      <c r="F496" s="62">
        <v>499</v>
      </c>
      <c r="G496" s="53">
        <v>0.41</v>
      </c>
      <c r="H496" s="53">
        <f t="shared" ref="H496:H509" si="74">ROUND(G496 * (1 + 31.29 / 100), 2)</f>
        <v>0.54</v>
      </c>
      <c r="I496" s="53">
        <f t="shared" ref="I496:I509" si="75">ROUND(F496 * H496, 2)</f>
        <v>269.45999999999998</v>
      </c>
      <c r="J496" s="54">
        <f t="shared" si="69"/>
        <v>3.2185109255340034E-6</v>
      </c>
    </row>
    <row r="497" spans="1:10" x14ac:dyDescent="0.2">
      <c r="A497" s="39" t="s">
        <v>939</v>
      </c>
      <c r="B497" s="40" t="s">
        <v>448</v>
      </c>
      <c r="C497" s="41" t="s">
        <v>27</v>
      </c>
      <c r="D497" s="29" t="s">
        <v>2486</v>
      </c>
      <c r="E497" s="30" t="s">
        <v>43</v>
      </c>
      <c r="F497" s="62">
        <v>1311</v>
      </c>
      <c r="G497" s="53">
        <v>0.41</v>
      </c>
      <c r="H497" s="53">
        <f t="shared" si="74"/>
        <v>0.54</v>
      </c>
      <c r="I497" s="53">
        <f t="shared" si="75"/>
        <v>707.94</v>
      </c>
      <c r="J497" s="54">
        <f t="shared" si="69"/>
        <v>8.4558473414330245E-6</v>
      </c>
    </row>
    <row r="498" spans="1:10" x14ac:dyDescent="0.2">
      <c r="A498" s="39" t="s">
        <v>940</v>
      </c>
      <c r="B498" s="40" t="s">
        <v>450</v>
      </c>
      <c r="C498" s="41" t="s">
        <v>27</v>
      </c>
      <c r="D498" s="29" t="s">
        <v>2487</v>
      </c>
      <c r="E498" s="30" t="s">
        <v>43</v>
      </c>
      <c r="F498" s="62">
        <v>11</v>
      </c>
      <c r="G498" s="53">
        <v>0.46</v>
      </c>
      <c r="H498" s="53">
        <f t="shared" si="74"/>
        <v>0.6</v>
      </c>
      <c r="I498" s="53">
        <f t="shared" si="75"/>
        <v>6.6</v>
      </c>
      <c r="J498" s="54">
        <f t="shared" si="69"/>
        <v>7.8832376265584588E-8</v>
      </c>
    </row>
    <row r="499" spans="1:10" x14ac:dyDescent="0.2">
      <c r="A499" s="44" t="s">
        <v>941</v>
      </c>
      <c r="B499" s="45" t="s">
        <v>839</v>
      </c>
      <c r="C499" s="46" t="s">
        <v>30</v>
      </c>
      <c r="D499" s="32" t="s">
        <v>840</v>
      </c>
      <c r="E499" s="33" t="s">
        <v>43</v>
      </c>
      <c r="F499" s="64">
        <v>156</v>
      </c>
      <c r="G499" s="57">
        <v>0.06</v>
      </c>
      <c r="H499" s="57">
        <f t="shared" si="74"/>
        <v>0.08</v>
      </c>
      <c r="I499" s="57">
        <f t="shared" si="75"/>
        <v>12.48</v>
      </c>
      <c r="J499" s="58">
        <f t="shared" si="69"/>
        <v>1.4906485693855996E-7</v>
      </c>
    </row>
    <row r="500" spans="1:10" x14ac:dyDescent="0.2">
      <c r="A500" s="44" t="s">
        <v>942</v>
      </c>
      <c r="B500" s="45" t="s">
        <v>452</v>
      </c>
      <c r="C500" s="46" t="s">
        <v>30</v>
      </c>
      <c r="D500" s="32" t="s">
        <v>453</v>
      </c>
      <c r="E500" s="33" t="s">
        <v>43</v>
      </c>
      <c r="F500" s="64">
        <v>20</v>
      </c>
      <c r="G500" s="57">
        <v>0.1</v>
      </c>
      <c r="H500" s="57">
        <f t="shared" si="74"/>
        <v>0.13</v>
      </c>
      <c r="I500" s="57">
        <f t="shared" si="75"/>
        <v>2.6</v>
      </c>
      <c r="J500" s="58">
        <f t="shared" si="69"/>
        <v>3.1055178528866659E-8</v>
      </c>
    </row>
    <row r="501" spans="1:10" x14ac:dyDescent="0.2">
      <c r="A501" s="44" t="s">
        <v>943</v>
      </c>
      <c r="B501" s="45" t="s">
        <v>455</v>
      </c>
      <c r="C501" s="46" t="s">
        <v>30</v>
      </c>
      <c r="D501" s="32" t="s">
        <v>456</v>
      </c>
      <c r="E501" s="33" t="s">
        <v>43</v>
      </c>
      <c r="F501" s="64">
        <v>83</v>
      </c>
      <c r="G501" s="57">
        <v>0.19</v>
      </c>
      <c r="H501" s="57">
        <f t="shared" si="74"/>
        <v>0.25</v>
      </c>
      <c r="I501" s="57">
        <f t="shared" si="75"/>
        <v>20.75</v>
      </c>
      <c r="J501" s="58">
        <f t="shared" si="69"/>
        <v>2.4784421325922428E-7</v>
      </c>
    </row>
    <row r="502" spans="1:10" x14ac:dyDescent="0.2">
      <c r="A502" s="44" t="s">
        <v>944</v>
      </c>
      <c r="B502" s="45" t="s">
        <v>458</v>
      </c>
      <c r="C502" s="46" t="s">
        <v>30</v>
      </c>
      <c r="D502" s="32" t="s">
        <v>459</v>
      </c>
      <c r="E502" s="33" t="s">
        <v>43</v>
      </c>
      <c r="F502" s="64">
        <v>46</v>
      </c>
      <c r="G502" s="57">
        <v>0.37</v>
      </c>
      <c r="H502" s="57">
        <f t="shared" si="74"/>
        <v>0.49</v>
      </c>
      <c r="I502" s="57">
        <f t="shared" si="75"/>
        <v>22.54</v>
      </c>
      <c r="J502" s="58">
        <f t="shared" si="69"/>
        <v>2.6922450924640556E-7</v>
      </c>
    </row>
    <row r="503" spans="1:10" x14ac:dyDescent="0.2">
      <c r="A503" s="44" t="s">
        <v>945</v>
      </c>
      <c r="B503" s="45" t="s">
        <v>461</v>
      </c>
      <c r="C503" s="46" t="s">
        <v>27</v>
      </c>
      <c r="D503" s="32" t="s">
        <v>2488</v>
      </c>
      <c r="E503" s="33" t="s">
        <v>43</v>
      </c>
      <c r="F503" s="64">
        <v>156</v>
      </c>
      <c r="G503" s="57">
        <v>0.55000000000000004</v>
      </c>
      <c r="H503" s="57">
        <f t="shared" si="74"/>
        <v>0.72</v>
      </c>
      <c r="I503" s="57">
        <f t="shared" si="75"/>
        <v>112.32</v>
      </c>
      <c r="J503" s="58">
        <f t="shared" si="69"/>
        <v>1.3415837124470396E-6</v>
      </c>
    </row>
    <row r="504" spans="1:10" x14ac:dyDescent="0.2">
      <c r="A504" s="44" t="s">
        <v>946</v>
      </c>
      <c r="B504" s="45" t="s">
        <v>461</v>
      </c>
      <c r="C504" s="46" t="s">
        <v>27</v>
      </c>
      <c r="D504" s="32" t="s">
        <v>2488</v>
      </c>
      <c r="E504" s="33" t="s">
        <v>43</v>
      </c>
      <c r="F504" s="64">
        <v>20</v>
      </c>
      <c r="G504" s="57">
        <v>0.55000000000000004</v>
      </c>
      <c r="H504" s="57">
        <f t="shared" si="74"/>
        <v>0.72</v>
      </c>
      <c r="I504" s="57">
        <f t="shared" si="75"/>
        <v>14.4</v>
      </c>
      <c r="J504" s="58">
        <f t="shared" si="69"/>
        <v>1.7199791185218457E-7</v>
      </c>
    </row>
    <row r="505" spans="1:10" x14ac:dyDescent="0.2">
      <c r="A505" s="44" t="s">
        <v>947</v>
      </c>
      <c r="B505" s="45" t="s">
        <v>847</v>
      </c>
      <c r="C505" s="46" t="s">
        <v>27</v>
      </c>
      <c r="D505" s="32" t="s">
        <v>2550</v>
      </c>
      <c r="E505" s="33" t="s">
        <v>43</v>
      </c>
      <c r="F505" s="64">
        <v>499</v>
      </c>
      <c r="G505" s="57">
        <v>0.65</v>
      </c>
      <c r="H505" s="57">
        <f t="shared" si="74"/>
        <v>0.85</v>
      </c>
      <c r="I505" s="57">
        <f t="shared" si="75"/>
        <v>424.15</v>
      </c>
      <c r="J505" s="58">
        <f t="shared" si="69"/>
        <v>5.0661746050072277E-6</v>
      </c>
    </row>
    <row r="506" spans="1:10" x14ac:dyDescent="0.2">
      <c r="A506" s="44" t="s">
        <v>948</v>
      </c>
      <c r="B506" s="45" t="s">
        <v>849</v>
      </c>
      <c r="C506" s="46" t="s">
        <v>27</v>
      </c>
      <c r="D506" s="32" t="s">
        <v>2551</v>
      </c>
      <c r="E506" s="33" t="s">
        <v>43</v>
      </c>
      <c r="F506" s="64">
        <v>46</v>
      </c>
      <c r="G506" s="57">
        <v>0.47</v>
      </c>
      <c r="H506" s="57">
        <f t="shared" si="74"/>
        <v>0.62</v>
      </c>
      <c r="I506" s="57">
        <f t="shared" si="75"/>
        <v>28.52</v>
      </c>
      <c r="J506" s="58">
        <f t="shared" si="69"/>
        <v>3.4065141986279886E-7</v>
      </c>
    </row>
    <row r="507" spans="1:10" x14ac:dyDescent="0.2">
      <c r="A507" s="44" t="s">
        <v>949</v>
      </c>
      <c r="B507" s="45" t="s">
        <v>851</v>
      </c>
      <c r="C507" s="46" t="s">
        <v>27</v>
      </c>
      <c r="D507" s="32" t="s">
        <v>2552</v>
      </c>
      <c r="E507" s="33" t="s">
        <v>43</v>
      </c>
      <c r="F507" s="64">
        <v>640</v>
      </c>
      <c r="G507" s="57">
        <v>0.63</v>
      </c>
      <c r="H507" s="57">
        <f t="shared" si="74"/>
        <v>0.83</v>
      </c>
      <c r="I507" s="57">
        <f t="shared" si="75"/>
        <v>531.20000000000005</v>
      </c>
      <c r="J507" s="58">
        <f t="shared" si="69"/>
        <v>6.3448118594361421E-6</v>
      </c>
    </row>
    <row r="508" spans="1:10" x14ac:dyDescent="0.2">
      <c r="A508" s="44" t="s">
        <v>950</v>
      </c>
      <c r="B508" s="45" t="s">
        <v>853</v>
      </c>
      <c r="C508" s="46" t="s">
        <v>30</v>
      </c>
      <c r="D508" s="32" t="s">
        <v>854</v>
      </c>
      <c r="E508" s="33" t="s">
        <v>43</v>
      </c>
      <c r="F508" s="64">
        <v>1199</v>
      </c>
      <c r="G508" s="57">
        <v>0.32</v>
      </c>
      <c r="H508" s="57">
        <f t="shared" si="74"/>
        <v>0.42</v>
      </c>
      <c r="I508" s="57">
        <f t="shared" si="75"/>
        <v>503.58</v>
      </c>
      <c r="J508" s="58">
        <f t="shared" si="69"/>
        <v>6.0149103090641041E-6</v>
      </c>
    </row>
    <row r="509" spans="1:10" ht="25.5" x14ac:dyDescent="0.2">
      <c r="A509" s="39" t="s">
        <v>951</v>
      </c>
      <c r="B509" s="40" t="s">
        <v>856</v>
      </c>
      <c r="C509" s="41" t="s">
        <v>27</v>
      </c>
      <c r="D509" s="29" t="s">
        <v>2553</v>
      </c>
      <c r="E509" s="30" t="s">
        <v>150</v>
      </c>
      <c r="F509" s="62">
        <v>545</v>
      </c>
      <c r="G509" s="53">
        <v>25.49</v>
      </c>
      <c r="H509" s="53">
        <f t="shared" si="74"/>
        <v>33.47</v>
      </c>
      <c r="I509" s="53">
        <f t="shared" si="75"/>
        <v>18241.150000000001</v>
      </c>
      <c r="J509" s="54">
        <f t="shared" si="69"/>
        <v>2.178777576237831E-4</v>
      </c>
    </row>
    <row r="510" spans="1:10" x14ac:dyDescent="0.2">
      <c r="A510" s="42" t="s">
        <v>952</v>
      </c>
      <c r="B510" s="43"/>
      <c r="C510" s="43"/>
      <c r="D510" s="31" t="s">
        <v>2554</v>
      </c>
      <c r="E510" s="43" t="s">
        <v>2740</v>
      </c>
      <c r="F510" s="63"/>
      <c r="G510" s="43"/>
      <c r="H510" s="43"/>
      <c r="I510" s="55"/>
      <c r="J510" s="56"/>
    </row>
    <row r="511" spans="1:10" ht="25.5" x14ac:dyDescent="0.2">
      <c r="A511" s="39" t="s">
        <v>953</v>
      </c>
      <c r="B511" s="40" t="s">
        <v>297</v>
      </c>
      <c r="C511" s="41" t="s">
        <v>27</v>
      </c>
      <c r="D511" s="29" t="s">
        <v>2442</v>
      </c>
      <c r="E511" s="30" t="s">
        <v>43</v>
      </c>
      <c r="F511" s="62">
        <v>20</v>
      </c>
      <c r="G511" s="53">
        <v>36.36</v>
      </c>
      <c r="H511" s="53">
        <f t="shared" ref="H511:H518" si="76">ROUND(G511 * (1 + 31.29 / 100), 2)</f>
        <v>47.74</v>
      </c>
      <c r="I511" s="53">
        <f t="shared" ref="I511:I518" si="77">ROUND(F511 * H511, 2)</f>
        <v>954.8</v>
      </c>
      <c r="J511" s="54">
        <f t="shared" si="69"/>
        <v>1.1404417099754571E-5</v>
      </c>
    </row>
    <row r="512" spans="1:10" ht="25.5" x14ac:dyDescent="0.2">
      <c r="A512" s="39" t="s">
        <v>954</v>
      </c>
      <c r="B512" s="40" t="s">
        <v>861</v>
      </c>
      <c r="C512" s="41" t="s">
        <v>27</v>
      </c>
      <c r="D512" s="29" t="s">
        <v>2556</v>
      </c>
      <c r="E512" s="30" t="s">
        <v>150</v>
      </c>
      <c r="F512" s="62">
        <v>2</v>
      </c>
      <c r="G512" s="53">
        <v>28.17</v>
      </c>
      <c r="H512" s="53">
        <f t="shared" si="76"/>
        <v>36.979999999999997</v>
      </c>
      <c r="I512" s="53">
        <f t="shared" si="77"/>
        <v>73.959999999999994</v>
      </c>
      <c r="J512" s="54">
        <f t="shared" si="69"/>
        <v>8.8340038615191452E-7</v>
      </c>
    </row>
    <row r="513" spans="1:10" ht="25.5" x14ac:dyDescent="0.2">
      <c r="A513" s="39" t="s">
        <v>955</v>
      </c>
      <c r="B513" s="40" t="s">
        <v>425</v>
      </c>
      <c r="C513" s="41" t="s">
        <v>27</v>
      </c>
      <c r="D513" s="29" t="s">
        <v>2474</v>
      </c>
      <c r="E513" s="30" t="s">
        <v>43</v>
      </c>
      <c r="F513" s="62">
        <v>3</v>
      </c>
      <c r="G513" s="53">
        <v>38.409999999999997</v>
      </c>
      <c r="H513" s="53">
        <f t="shared" si="76"/>
        <v>50.43</v>
      </c>
      <c r="I513" s="53">
        <f t="shared" si="77"/>
        <v>151.29</v>
      </c>
      <c r="J513" s="54">
        <f t="shared" si="69"/>
        <v>1.807053061397014E-6</v>
      </c>
    </row>
    <row r="514" spans="1:10" ht="25.5" x14ac:dyDescent="0.2">
      <c r="A514" s="39" t="s">
        <v>956</v>
      </c>
      <c r="B514" s="40" t="s">
        <v>427</v>
      </c>
      <c r="C514" s="41" t="s">
        <v>27</v>
      </c>
      <c r="D514" s="29" t="s">
        <v>2475</v>
      </c>
      <c r="E514" s="30" t="s">
        <v>43</v>
      </c>
      <c r="F514" s="62">
        <v>1</v>
      </c>
      <c r="G514" s="53">
        <v>46.96</v>
      </c>
      <c r="H514" s="53">
        <f t="shared" si="76"/>
        <v>61.65</v>
      </c>
      <c r="I514" s="53">
        <f t="shared" si="77"/>
        <v>61.65</v>
      </c>
      <c r="J514" s="54">
        <f t="shared" si="69"/>
        <v>7.3636606011716517E-7</v>
      </c>
    </row>
    <row r="515" spans="1:10" ht="25.5" x14ac:dyDescent="0.2">
      <c r="A515" s="39" t="s">
        <v>957</v>
      </c>
      <c r="B515" s="40" t="s">
        <v>431</v>
      </c>
      <c r="C515" s="41" t="s">
        <v>27</v>
      </c>
      <c r="D515" s="29" t="s">
        <v>2477</v>
      </c>
      <c r="E515" s="30" t="s">
        <v>43</v>
      </c>
      <c r="F515" s="62">
        <v>52</v>
      </c>
      <c r="G515" s="53">
        <v>5.0599999999999996</v>
      </c>
      <c r="H515" s="53">
        <f t="shared" si="76"/>
        <v>6.64</v>
      </c>
      <c r="I515" s="53">
        <f t="shared" si="77"/>
        <v>345.28</v>
      </c>
      <c r="J515" s="54">
        <f t="shared" si="69"/>
        <v>4.1241277086334919E-6</v>
      </c>
    </row>
    <row r="516" spans="1:10" ht="25.5" x14ac:dyDescent="0.2">
      <c r="A516" s="39" t="s">
        <v>958</v>
      </c>
      <c r="B516" s="40" t="s">
        <v>866</v>
      </c>
      <c r="C516" s="41" t="s">
        <v>27</v>
      </c>
      <c r="D516" s="29" t="s">
        <v>2558</v>
      </c>
      <c r="E516" s="30" t="s">
        <v>43</v>
      </c>
      <c r="F516" s="62">
        <v>42</v>
      </c>
      <c r="G516" s="53">
        <v>13.86</v>
      </c>
      <c r="H516" s="53">
        <f t="shared" si="76"/>
        <v>18.2</v>
      </c>
      <c r="I516" s="53">
        <f t="shared" si="77"/>
        <v>764.4</v>
      </c>
      <c r="J516" s="54">
        <f t="shared" si="69"/>
        <v>9.1302224874867968E-6</v>
      </c>
    </row>
    <row r="517" spans="1:10" ht="25.5" x14ac:dyDescent="0.2">
      <c r="A517" s="39" t="s">
        <v>959</v>
      </c>
      <c r="B517" s="40" t="s">
        <v>866</v>
      </c>
      <c r="C517" s="41" t="s">
        <v>27</v>
      </c>
      <c r="D517" s="29" t="s">
        <v>2558</v>
      </c>
      <c r="E517" s="30" t="s">
        <v>43</v>
      </c>
      <c r="F517" s="62">
        <v>4</v>
      </c>
      <c r="G517" s="53">
        <v>13.86</v>
      </c>
      <c r="H517" s="53">
        <f t="shared" si="76"/>
        <v>18.2</v>
      </c>
      <c r="I517" s="53">
        <f t="shared" si="77"/>
        <v>72.8</v>
      </c>
      <c r="J517" s="54">
        <f t="shared" ref="J517:J579" si="78">I517 / 83721946.65</f>
        <v>8.6954499880826643E-7</v>
      </c>
    </row>
    <row r="518" spans="1:10" ht="25.5" x14ac:dyDescent="0.2">
      <c r="A518" s="39" t="s">
        <v>960</v>
      </c>
      <c r="B518" s="40" t="s">
        <v>393</v>
      </c>
      <c r="C518" s="41" t="s">
        <v>27</v>
      </c>
      <c r="D518" s="29" t="s">
        <v>2459</v>
      </c>
      <c r="E518" s="30" t="s">
        <v>43</v>
      </c>
      <c r="F518" s="62">
        <v>1</v>
      </c>
      <c r="G518" s="53">
        <v>6.59</v>
      </c>
      <c r="H518" s="53">
        <f t="shared" si="76"/>
        <v>8.65</v>
      </c>
      <c r="I518" s="53">
        <f t="shared" si="77"/>
        <v>8.65</v>
      </c>
      <c r="J518" s="54">
        <f t="shared" si="78"/>
        <v>1.0331819010565254E-7</v>
      </c>
    </row>
    <row r="519" spans="1:10" x14ac:dyDescent="0.2">
      <c r="A519" s="42" t="s">
        <v>961</v>
      </c>
      <c r="B519" s="43"/>
      <c r="C519" s="43"/>
      <c r="D519" s="31" t="s">
        <v>2560</v>
      </c>
      <c r="E519" s="43" t="s">
        <v>2740</v>
      </c>
      <c r="F519" s="63"/>
      <c r="G519" s="43"/>
      <c r="H519" s="43"/>
      <c r="I519" s="55"/>
      <c r="J519" s="56"/>
    </row>
    <row r="520" spans="1:10" ht="25.5" x14ac:dyDescent="0.2">
      <c r="A520" s="39" t="s">
        <v>962</v>
      </c>
      <c r="B520" s="40" t="s">
        <v>872</v>
      </c>
      <c r="C520" s="41" t="s">
        <v>27</v>
      </c>
      <c r="D520" s="29" t="s">
        <v>2561</v>
      </c>
      <c r="E520" s="30" t="s">
        <v>43</v>
      </c>
      <c r="F520" s="62">
        <v>7</v>
      </c>
      <c r="G520" s="53">
        <v>70.400000000000006</v>
      </c>
      <c r="H520" s="53">
        <f>ROUND(G520 * (1 + 31.29 / 100), 2)</f>
        <v>92.43</v>
      </c>
      <c r="I520" s="53">
        <f>ROUND(F520 * H520, 2)</f>
        <v>647.01</v>
      </c>
      <c r="J520" s="54">
        <f t="shared" si="78"/>
        <v>7.7280811769084683E-6</v>
      </c>
    </row>
    <row r="521" spans="1:10" x14ac:dyDescent="0.2">
      <c r="A521" s="39" t="s">
        <v>963</v>
      </c>
      <c r="B521" s="40" t="s">
        <v>874</v>
      </c>
      <c r="C521" s="41" t="s">
        <v>27</v>
      </c>
      <c r="D521" s="29" t="s">
        <v>2562</v>
      </c>
      <c r="E521" s="30" t="s">
        <v>43</v>
      </c>
      <c r="F521" s="62">
        <v>9</v>
      </c>
      <c r="G521" s="53">
        <v>5.09</v>
      </c>
      <c r="H521" s="53">
        <f>ROUND(G521 * (1 + 31.29 / 100), 2)</f>
        <v>6.68</v>
      </c>
      <c r="I521" s="53">
        <f>ROUND(F521 * H521, 2)</f>
        <v>60.12</v>
      </c>
      <c r="J521" s="54">
        <f t="shared" si="78"/>
        <v>7.1809128198287054E-7</v>
      </c>
    </row>
    <row r="522" spans="1:10" x14ac:dyDescent="0.2">
      <c r="A522" s="39" t="s">
        <v>964</v>
      </c>
      <c r="B522" s="40" t="s">
        <v>561</v>
      </c>
      <c r="C522" s="41" t="s">
        <v>27</v>
      </c>
      <c r="D522" s="29" t="s">
        <v>2506</v>
      </c>
      <c r="E522" s="30" t="s">
        <v>43</v>
      </c>
      <c r="F522" s="62">
        <v>3</v>
      </c>
      <c r="G522" s="53">
        <v>3.49</v>
      </c>
      <c r="H522" s="53">
        <f>ROUND(G522 * (1 + 31.29 / 100), 2)</f>
        <v>4.58</v>
      </c>
      <c r="I522" s="53">
        <f>ROUND(F522 * H522, 2)</f>
        <v>13.74</v>
      </c>
      <c r="J522" s="54">
        <f t="shared" si="78"/>
        <v>1.6411467422562612E-7</v>
      </c>
    </row>
    <row r="523" spans="1:10" x14ac:dyDescent="0.2">
      <c r="A523" s="42" t="s">
        <v>965</v>
      </c>
      <c r="B523" s="43"/>
      <c r="C523" s="43"/>
      <c r="D523" s="31" t="s">
        <v>2564</v>
      </c>
      <c r="E523" s="43" t="s">
        <v>2740</v>
      </c>
      <c r="F523" s="63"/>
      <c r="G523" s="43"/>
      <c r="H523" s="43"/>
      <c r="I523" s="55"/>
      <c r="J523" s="56"/>
    </row>
    <row r="524" spans="1:10" x14ac:dyDescent="0.2">
      <c r="A524" s="39" t="s">
        <v>966</v>
      </c>
      <c r="B524" s="40" t="s">
        <v>880</v>
      </c>
      <c r="C524" s="41" t="s">
        <v>27</v>
      </c>
      <c r="D524" s="29" t="s">
        <v>2565</v>
      </c>
      <c r="E524" s="30" t="s">
        <v>150</v>
      </c>
      <c r="F524" s="62">
        <v>5518.25</v>
      </c>
      <c r="G524" s="53">
        <v>12.36</v>
      </c>
      <c r="H524" s="53">
        <f>ROUND(G524 * (1 + 31.29 / 100), 2)</f>
        <v>16.23</v>
      </c>
      <c r="I524" s="53">
        <f>ROUND(F524 * H524, 2)</f>
        <v>89561.2</v>
      </c>
      <c r="J524" s="54">
        <f t="shared" si="78"/>
        <v>1.0697457904844355E-3</v>
      </c>
    </row>
    <row r="525" spans="1:10" ht="25.5" x14ac:dyDescent="0.2">
      <c r="A525" s="39" t="s">
        <v>967</v>
      </c>
      <c r="B525" s="40" t="s">
        <v>882</v>
      </c>
      <c r="C525" s="41" t="s">
        <v>94</v>
      </c>
      <c r="D525" s="29" t="s">
        <v>2566</v>
      </c>
      <c r="E525" s="30" t="s">
        <v>150</v>
      </c>
      <c r="F525" s="62">
        <v>337.9</v>
      </c>
      <c r="G525" s="53">
        <v>8.26</v>
      </c>
      <c r="H525" s="53">
        <f>ROUND(G525 * (1 + 31.29 / 100), 2)</f>
        <v>10.84</v>
      </c>
      <c r="I525" s="53">
        <f>ROUND(F525 * H525, 2)</f>
        <v>3662.84</v>
      </c>
      <c r="J525" s="54">
        <f t="shared" si="78"/>
        <v>4.375005773948998E-5</v>
      </c>
    </row>
    <row r="526" spans="1:10" x14ac:dyDescent="0.2">
      <c r="A526" s="42" t="s">
        <v>968</v>
      </c>
      <c r="B526" s="43"/>
      <c r="C526" s="43"/>
      <c r="D526" s="31" t="s">
        <v>2567</v>
      </c>
      <c r="E526" s="43" t="s">
        <v>2740</v>
      </c>
      <c r="F526" s="63"/>
      <c r="G526" s="43"/>
      <c r="H526" s="43"/>
      <c r="I526" s="55"/>
      <c r="J526" s="56"/>
    </row>
    <row r="527" spans="1:10" ht="38.25" x14ac:dyDescent="0.2">
      <c r="A527" s="39" t="s">
        <v>969</v>
      </c>
      <c r="B527" s="40" t="s">
        <v>386</v>
      </c>
      <c r="C527" s="41" t="s">
        <v>30</v>
      </c>
      <c r="D527" s="29" t="s">
        <v>387</v>
      </c>
      <c r="E527" s="30" t="s">
        <v>43</v>
      </c>
      <c r="F527" s="62">
        <v>15</v>
      </c>
      <c r="G527" s="53">
        <v>141.47999999999999</v>
      </c>
      <c r="H527" s="53">
        <f>ROUND(G527 * (1 + 31.29 / 100), 2)</f>
        <v>185.75</v>
      </c>
      <c r="I527" s="53">
        <f>ROUND(F527 * H527, 2)</f>
        <v>2786.25</v>
      </c>
      <c r="J527" s="54">
        <f t="shared" si="78"/>
        <v>3.327980429848259E-5</v>
      </c>
    </row>
    <row r="528" spans="1:10" ht="25.5" x14ac:dyDescent="0.2">
      <c r="A528" s="39" t="s">
        <v>970</v>
      </c>
      <c r="B528" s="40" t="s">
        <v>971</v>
      </c>
      <c r="C528" s="41" t="s">
        <v>22</v>
      </c>
      <c r="D528" s="29" t="s">
        <v>2573</v>
      </c>
      <c r="E528" s="30" t="s">
        <v>43</v>
      </c>
      <c r="F528" s="62">
        <v>15</v>
      </c>
      <c r="G528" s="53">
        <v>11.79</v>
      </c>
      <c r="H528" s="53">
        <f>ROUND(G528 * (1 + 31.29 / 100), 2)</f>
        <v>15.48</v>
      </c>
      <c r="I528" s="53">
        <f>ROUND(F528 * H528, 2)</f>
        <v>232.2</v>
      </c>
      <c r="J528" s="54">
        <f t="shared" si="78"/>
        <v>2.7734663286164761E-6</v>
      </c>
    </row>
    <row r="529" spans="1:10" x14ac:dyDescent="0.2">
      <c r="A529" s="42" t="s">
        <v>972</v>
      </c>
      <c r="B529" s="43"/>
      <c r="C529" s="43"/>
      <c r="D529" s="31" t="s">
        <v>2569</v>
      </c>
      <c r="E529" s="43" t="s">
        <v>2740</v>
      </c>
      <c r="F529" s="63"/>
      <c r="G529" s="43"/>
      <c r="H529" s="43"/>
      <c r="I529" s="55"/>
      <c r="J529" s="56"/>
    </row>
    <row r="530" spans="1:10" ht="38.25" x14ac:dyDescent="0.2">
      <c r="A530" s="39" t="s">
        <v>973</v>
      </c>
      <c r="B530" s="40" t="s">
        <v>380</v>
      </c>
      <c r="C530" s="41" t="s">
        <v>30</v>
      </c>
      <c r="D530" s="29" t="s">
        <v>381</v>
      </c>
      <c r="E530" s="30" t="s">
        <v>150</v>
      </c>
      <c r="F530" s="62">
        <v>4.0999999999999996</v>
      </c>
      <c r="G530" s="53">
        <v>8.56</v>
      </c>
      <c r="H530" s="53">
        <f>ROUND(G530 * (1 + 31.29 / 100), 2)</f>
        <v>11.24</v>
      </c>
      <c r="I530" s="53">
        <f>ROUND(F530 * H530, 2)</f>
        <v>46.08</v>
      </c>
      <c r="J530" s="54">
        <f t="shared" si="78"/>
        <v>5.5039331792699059E-7</v>
      </c>
    </row>
    <row r="531" spans="1:10" ht="38.25" x14ac:dyDescent="0.2">
      <c r="A531" s="39" t="s">
        <v>974</v>
      </c>
      <c r="B531" s="40" t="s">
        <v>283</v>
      </c>
      <c r="C531" s="41" t="s">
        <v>30</v>
      </c>
      <c r="D531" s="29" t="s">
        <v>284</v>
      </c>
      <c r="E531" s="30" t="s">
        <v>150</v>
      </c>
      <c r="F531" s="62">
        <v>7.1</v>
      </c>
      <c r="G531" s="53">
        <v>11.15</v>
      </c>
      <c r="H531" s="53">
        <f>ROUND(G531 * (1 + 31.29 / 100), 2)</f>
        <v>14.64</v>
      </c>
      <c r="I531" s="53">
        <f>ROUND(F531 * H531, 2)</f>
        <v>103.94</v>
      </c>
      <c r="J531" s="54">
        <f t="shared" si="78"/>
        <v>1.2414904831886156E-6</v>
      </c>
    </row>
    <row r="532" spans="1:10" ht="38.25" x14ac:dyDescent="0.2">
      <c r="A532" s="39" t="s">
        <v>975</v>
      </c>
      <c r="B532" s="40" t="s">
        <v>976</v>
      </c>
      <c r="C532" s="41" t="s">
        <v>30</v>
      </c>
      <c r="D532" s="29" t="s">
        <v>977</v>
      </c>
      <c r="E532" s="30" t="s">
        <v>150</v>
      </c>
      <c r="F532" s="62">
        <v>2.9</v>
      </c>
      <c r="G532" s="53">
        <v>14.47</v>
      </c>
      <c r="H532" s="53">
        <f>ROUND(G532 * (1 + 31.29 / 100), 2)</f>
        <v>19</v>
      </c>
      <c r="I532" s="53">
        <f>ROUND(F532 * H532, 2)</f>
        <v>55.1</v>
      </c>
      <c r="J532" s="54">
        <f t="shared" si="78"/>
        <v>6.5813089882328961E-7</v>
      </c>
    </row>
    <row r="533" spans="1:10" x14ac:dyDescent="0.2">
      <c r="A533" s="42" t="s">
        <v>978</v>
      </c>
      <c r="B533" s="43"/>
      <c r="C533" s="43"/>
      <c r="D533" s="31" t="s">
        <v>2574</v>
      </c>
      <c r="E533" s="43" t="s">
        <v>2740</v>
      </c>
      <c r="F533" s="63"/>
      <c r="G533" s="43"/>
      <c r="H533" s="43"/>
      <c r="I533" s="55"/>
      <c r="J533" s="56"/>
    </row>
    <row r="534" spans="1:10" ht="25.5" x14ac:dyDescent="0.2">
      <c r="A534" s="39" t="s">
        <v>979</v>
      </c>
      <c r="B534" s="40" t="s">
        <v>250</v>
      </c>
      <c r="C534" s="41" t="s">
        <v>30</v>
      </c>
      <c r="D534" s="29" t="s">
        <v>251</v>
      </c>
      <c r="E534" s="30" t="s">
        <v>2742</v>
      </c>
      <c r="F534" s="62">
        <v>3.08</v>
      </c>
      <c r="G534" s="53">
        <v>66.38</v>
      </c>
      <c r="H534" s="53">
        <f>ROUND(G534 * (1 + 31.29 / 100), 2)</f>
        <v>87.15</v>
      </c>
      <c r="I534" s="53">
        <f>ROUND(F534 * H534, 2)</f>
        <v>268.42</v>
      </c>
      <c r="J534" s="54">
        <f t="shared" si="78"/>
        <v>3.2060888541224574E-6</v>
      </c>
    </row>
    <row r="535" spans="1:10" ht="38.25" x14ac:dyDescent="0.2">
      <c r="A535" s="39" t="s">
        <v>980</v>
      </c>
      <c r="B535" s="40" t="s">
        <v>286</v>
      </c>
      <c r="C535" s="41" t="s">
        <v>30</v>
      </c>
      <c r="D535" s="29" t="s">
        <v>287</v>
      </c>
      <c r="E535" s="30" t="s">
        <v>150</v>
      </c>
      <c r="F535" s="62">
        <v>34.25</v>
      </c>
      <c r="G535" s="53">
        <v>8.44</v>
      </c>
      <c r="H535" s="53">
        <f>ROUND(G535 * (1 + 31.29 / 100), 2)</f>
        <v>11.08</v>
      </c>
      <c r="I535" s="53">
        <f>ROUND(F535 * H535, 2)</f>
        <v>379.49</v>
      </c>
      <c r="J535" s="54">
        <f t="shared" si="78"/>
        <v>4.5327421922767727E-6</v>
      </c>
    </row>
    <row r="536" spans="1:10" x14ac:dyDescent="0.2">
      <c r="A536" s="39" t="s">
        <v>981</v>
      </c>
      <c r="B536" s="40" t="s">
        <v>255</v>
      </c>
      <c r="C536" s="41" t="s">
        <v>30</v>
      </c>
      <c r="D536" s="29" t="s">
        <v>256</v>
      </c>
      <c r="E536" s="30" t="s">
        <v>2742</v>
      </c>
      <c r="F536" s="62">
        <v>3.01</v>
      </c>
      <c r="G536" s="53">
        <v>17.420000000000002</v>
      </c>
      <c r="H536" s="53">
        <f>ROUND(G536 * (1 + 31.29 / 100), 2)</f>
        <v>22.87</v>
      </c>
      <c r="I536" s="53">
        <f>ROUND(F536 * H536, 2)</f>
        <v>68.84</v>
      </c>
      <c r="J536" s="54">
        <f t="shared" si="78"/>
        <v>8.2224557304891571E-7</v>
      </c>
    </row>
    <row r="537" spans="1:10" x14ac:dyDescent="0.2">
      <c r="A537" s="42" t="s">
        <v>982</v>
      </c>
      <c r="B537" s="43"/>
      <c r="C537" s="43"/>
      <c r="D537" s="31" t="s">
        <v>2575</v>
      </c>
      <c r="E537" s="43" t="s">
        <v>2740</v>
      </c>
      <c r="F537" s="63"/>
      <c r="G537" s="43"/>
      <c r="H537" s="43"/>
      <c r="I537" s="55"/>
      <c r="J537" s="56"/>
    </row>
    <row r="538" spans="1:10" ht="25.5" x14ac:dyDescent="0.2">
      <c r="A538" s="39" t="s">
        <v>983</v>
      </c>
      <c r="B538" s="40" t="s">
        <v>250</v>
      </c>
      <c r="C538" s="41" t="s">
        <v>30</v>
      </c>
      <c r="D538" s="29" t="s">
        <v>251</v>
      </c>
      <c r="E538" s="30" t="s">
        <v>2742</v>
      </c>
      <c r="F538" s="62">
        <v>8.69</v>
      </c>
      <c r="G538" s="53">
        <v>66.38</v>
      </c>
      <c r="H538" s="53">
        <f t="shared" ref="H538:H546" si="79">ROUND(G538 * (1 + 31.29 / 100), 2)</f>
        <v>87.15</v>
      </c>
      <c r="I538" s="53">
        <f t="shared" ref="I538:I546" si="80">ROUND(F538 * H538, 2)</f>
        <v>757.33</v>
      </c>
      <c r="J538" s="54">
        <f t="shared" si="78"/>
        <v>9.045776290487149E-6</v>
      </c>
    </row>
    <row r="539" spans="1:10" ht="38.25" x14ac:dyDescent="0.2">
      <c r="A539" s="39" t="s">
        <v>984</v>
      </c>
      <c r="B539" s="40" t="s">
        <v>478</v>
      </c>
      <c r="C539" s="41" t="s">
        <v>30</v>
      </c>
      <c r="D539" s="29" t="s">
        <v>479</v>
      </c>
      <c r="E539" s="30" t="s">
        <v>150</v>
      </c>
      <c r="F539" s="62">
        <v>96.5</v>
      </c>
      <c r="G539" s="53">
        <v>12.04</v>
      </c>
      <c r="H539" s="53">
        <f t="shared" si="79"/>
        <v>15.81</v>
      </c>
      <c r="I539" s="53">
        <f t="shared" si="80"/>
        <v>1525.67</v>
      </c>
      <c r="J539" s="54">
        <f t="shared" si="78"/>
        <v>1.8223059317744613E-5</v>
      </c>
    </row>
    <row r="540" spans="1:10" x14ac:dyDescent="0.2">
      <c r="A540" s="39" t="s">
        <v>985</v>
      </c>
      <c r="B540" s="40" t="s">
        <v>255</v>
      </c>
      <c r="C540" s="41" t="s">
        <v>30</v>
      </c>
      <c r="D540" s="29" t="s">
        <v>256</v>
      </c>
      <c r="E540" s="30" t="s">
        <v>2742</v>
      </c>
      <c r="F540" s="62">
        <v>8.39</v>
      </c>
      <c r="G540" s="53">
        <v>17.420000000000002</v>
      </c>
      <c r="H540" s="53">
        <f t="shared" si="79"/>
        <v>22.87</v>
      </c>
      <c r="I540" s="53">
        <f t="shared" si="80"/>
        <v>191.88</v>
      </c>
      <c r="J540" s="54">
        <f t="shared" si="78"/>
        <v>2.2918721754303592E-6</v>
      </c>
    </row>
    <row r="541" spans="1:10" ht="38.25" x14ac:dyDescent="0.2">
      <c r="A541" s="39" t="s">
        <v>986</v>
      </c>
      <c r="B541" s="40" t="s">
        <v>893</v>
      </c>
      <c r="C541" s="41" t="s">
        <v>30</v>
      </c>
      <c r="D541" s="29" t="s">
        <v>894</v>
      </c>
      <c r="E541" s="30" t="s">
        <v>150</v>
      </c>
      <c r="F541" s="62">
        <v>127.95</v>
      </c>
      <c r="G541" s="53">
        <v>12.9</v>
      </c>
      <c r="H541" s="53">
        <f t="shared" si="79"/>
        <v>16.940000000000001</v>
      </c>
      <c r="I541" s="53">
        <f t="shared" si="80"/>
        <v>2167.4699999999998</v>
      </c>
      <c r="J541" s="54">
        <f t="shared" si="78"/>
        <v>2.5888910694601003E-5</v>
      </c>
    </row>
    <row r="542" spans="1:10" ht="38.25" x14ac:dyDescent="0.2">
      <c r="A542" s="39" t="s">
        <v>987</v>
      </c>
      <c r="B542" s="40" t="s">
        <v>896</v>
      </c>
      <c r="C542" s="41" t="s">
        <v>30</v>
      </c>
      <c r="D542" s="29" t="s">
        <v>897</v>
      </c>
      <c r="E542" s="30" t="s">
        <v>150</v>
      </c>
      <c r="F542" s="62">
        <v>10.6</v>
      </c>
      <c r="G542" s="53">
        <v>16.690000000000001</v>
      </c>
      <c r="H542" s="53">
        <f t="shared" si="79"/>
        <v>21.91</v>
      </c>
      <c r="I542" s="53">
        <f t="shared" si="80"/>
        <v>232.25</v>
      </c>
      <c r="J542" s="54">
        <f t="shared" si="78"/>
        <v>2.774063543588185E-6</v>
      </c>
    </row>
    <row r="543" spans="1:10" ht="38.25" x14ac:dyDescent="0.2">
      <c r="A543" s="39" t="s">
        <v>988</v>
      </c>
      <c r="B543" s="40" t="s">
        <v>487</v>
      </c>
      <c r="C543" s="41" t="s">
        <v>30</v>
      </c>
      <c r="D543" s="29" t="s">
        <v>488</v>
      </c>
      <c r="E543" s="30" t="s">
        <v>150</v>
      </c>
      <c r="F543" s="62">
        <v>8.1999999999999993</v>
      </c>
      <c r="G543" s="53">
        <v>26.5</v>
      </c>
      <c r="H543" s="53">
        <f t="shared" si="79"/>
        <v>34.79</v>
      </c>
      <c r="I543" s="53">
        <f t="shared" si="80"/>
        <v>285.27999999999997</v>
      </c>
      <c r="J543" s="54">
        <f t="shared" si="78"/>
        <v>3.4074697425827228E-6</v>
      </c>
    </row>
    <row r="544" spans="1:10" ht="25.5" x14ac:dyDescent="0.2">
      <c r="A544" s="44" t="s">
        <v>989</v>
      </c>
      <c r="B544" s="45" t="s">
        <v>490</v>
      </c>
      <c r="C544" s="46" t="s">
        <v>30</v>
      </c>
      <c r="D544" s="32" t="s">
        <v>491</v>
      </c>
      <c r="E544" s="33" t="s">
        <v>43</v>
      </c>
      <c r="F544" s="64">
        <v>156</v>
      </c>
      <c r="G544" s="57">
        <v>1.67</v>
      </c>
      <c r="H544" s="57">
        <f t="shared" si="79"/>
        <v>2.19</v>
      </c>
      <c r="I544" s="57">
        <f t="shared" si="80"/>
        <v>341.64</v>
      </c>
      <c r="J544" s="58">
        <f t="shared" si="78"/>
        <v>4.080650458693079E-6</v>
      </c>
    </row>
    <row r="545" spans="1:10" ht="25.5" x14ac:dyDescent="0.2">
      <c r="A545" s="44" t="s">
        <v>990</v>
      </c>
      <c r="B545" s="45" t="s">
        <v>900</v>
      </c>
      <c r="C545" s="46" t="s">
        <v>30</v>
      </c>
      <c r="D545" s="32" t="s">
        <v>901</v>
      </c>
      <c r="E545" s="33" t="s">
        <v>43</v>
      </c>
      <c r="F545" s="64">
        <v>11</v>
      </c>
      <c r="G545" s="57">
        <v>1.79</v>
      </c>
      <c r="H545" s="57">
        <f t="shared" si="79"/>
        <v>2.35</v>
      </c>
      <c r="I545" s="57">
        <f t="shared" si="80"/>
        <v>25.85</v>
      </c>
      <c r="J545" s="58">
        <f t="shared" si="78"/>
        <v>3.0876014037353968E-7</v>
      </c>
    </row>
    <row r="546" spans="1:10" ht="25.5" x14ac:dyDescent="0.2">
      <c r="A546" s="44" t="s">
        <v>991</v>
      </c>
      <c r="B546" s="45" t="s">
        <v>496</v>
      </c>
      <c r="C546" s="46" t="s">
        <v>30</v>
      </c>
      <c r="D546" s="32" t="s">
        <v>497</v>
      </c>
      <c r="E546" s="33" t="s">
        <v>43</v>
      </c>
      <c r="F546" s="64">
        <v>9</v>
      </c>
      <c r="G546" s="57">
        <v>3.35</v>
      </c>
      <c r="H546" s="57">
        <f t="shared" si="79"/>
        <v>4.4000000000000004</v>
      </c>
      <c r="I546" s="57">
        <f t="shared" si="80"/>
        <v>39.6</v>
      </c>
      <c r="J546" s="58">
        <f t="shared" si="78"/>
        <v>4.7299425759350755E-7</v>
      </c>
    </row>
    <row r="547" spans="1:10" x14ac:dyDescent="0.2">
      <c r="A547" s="42" t="s">
        <v>992</v>
      </c>
      <c r="B547" s="43"/>
      <c r="C547" s="43"/>
      <c r="D547" s="31" t="s">
        <v>2576</v>
      </c>
      <c r="E547" s="43" t="s">
        <v>2740</v>
      </c>
      <c r="F547" s="63"/>
      <c r="G547" s="43"/>
      <c r="H547" s="43"/>
      <c r="I547" s="55"/>
      <c r="J547" s="56"/>
    </row>
    <row r="548" spans="1:10" x14ac:dyDescent="0.2">
      <c r="A548" s="42" t="s">
        <v>993</v>
      </c>
      <c r="B548" s="43"/>
      <c r="C548" s="43"/>
      <c r="D548" s="31" t="s">
        <v>2533</v>
      </c>
      <c r="E548" s="43" t="s">
        <v>2740</v>
      </c>
      <c r="F548" s="63"/>
      <c r="G548" s="43"/>
      <c r="H548" s="43"/>
      <c r="I548" s="55"/>
      <c r="J548" s="56"/>
    </row>
    <row r="549" spans="1:10" ht="25.5" x14ac:dyDescent="0.2">
      <c r="A549" s="39" t="s">
        <v>994</v>
      </c>
      <c r="B549" s="40" t="s">
        <v>995</v>
      </c>
      <c r="C549" s="41" t="s">
        <v>27</v>
      </c>
      <c r="D549" s="29" t="s">
        <v>2577</v>
      </c>
      <c r="E549" s="30" t="s">
        <v>43</v>
      </c>
      <c r="F549" s="62">
        <v>14</v>
      </c>
      <c r="G549" s="53">
        <v>1291.1500000000001</v>
      </c>
      <c r="H549" s="53">
        <f>ROUND(G549 * (1 + 31.29 / 100), 2)</f>
        <v>1695.15</v>
      </c>
      <c r="I549" s="53">
        <f>ROUND(F549 * H549, 2)</f>
        <v>23732.1</v>
      </c>
      <c r="J549" s="54">
        <f t="shared" si="78"/>
        <v>2.8346330860189091E-4</v>
      </c>
    </row>
    <row r="550" spans="1:10" x14ac:dyDescent="0.2">
      <c r="A550" s="42" t="s">
        <v>996</v>
      </c>
      <c r="B550" s="43"/>
      <c r="C550" s="43"/>
      <c r="D550" s="31" t="s">
        <v>2535</v>
      </c>
      <c r="E550" s="43" t="s">
        <v>2740</v>
      </c>
      <c r="F550" s="63"/>
      <c r="G550" s="43"/>
      <c r="H550" s="43"/>
      <c r="I550" s="55"/>
      <c r="J550" s="56"/>
    </row>
    <row r="551" spans="1:10" x14ac:dyDescent="0.2">
      <c r="A551" s="39" t="s">
        <v>997</v>
      </c>
      <c r="B551" s="40" t="s">
        <v>781</v>
      </c>
      <c r="C551" s="41" t="s">
        <v>27</v>
      </c>
      <c r="D551" s="29" t="s">
        <v>2536</v>
      </c>
      <c r="E551" s="30" t="s">
        <v>43</v>
      </c>
      <c r="F551" s="62">
        <v>330</v>
      </c>
      <c r="G551" s="53">
        <v>6.65</v>
      </c>
      <c r="H551" s="53">
        <f>ROUND(G551 * (1 + 31.29 / 100), 2)</f>
        <v>8.73</v>
      </c>
      <c r="I551" s="53">
        <f>ROUND(F551 * H551, 2)</f>
        <v>2880.9</v>
      </c>
      <c r="J551" s="54">
        <f t="shared" si="78"/>
        <v>3.4410332239927679E-5</v>
      </c>
    </row>
    <row r="552" spans="1:10" ht="25.5" x14ac:dyDescent="0.2">
      <c r="A552" s="39" t="s">
        <v>998</v>
      </c>
      <c r="B552" s="40" t="s">
        <v>783</v>
      </c>
      <c r="C552" s="41" t="s">
        <v>30</v>
      </c>
      <c r="D552" s="29" t="s">
        <v>784</v>
      </c>
      <c r="E552" s="30" t="s">
        <v>43</v>
      </c>
      <c r="F552" s="62">
        <v>31</v>
      </c>
      <c r="G552" s="53">
        <v>991.2</v>
      </c>
      <c r="H552" s="53">
        <f>ROUND(G552 * (1 + 31.29 / 100), 2)</f>
        <v>1301.3499999999999</v>
      </c>
      <c r="I552" s="53">
        <f>ROUND(F552 * H552, 2)</f>
        <v>40341.85</v>
      </c>
      <c r="J552" s="54">
        <f t="shared" si="78"/>
        <v>4.8185513612875361E-4</v>
      </c>
    </row>
    <row r="553" spans="1:10" x14ac:dyDescent="0.2">
      <c r="A553" s="39" t="s">
        <v>999</v>
      </c>
      <c r="B553" s="40" t="s">
        <v>786</v>
      </c>
      <c r="C553" s="41" t="s">
        <v>94</v>
      </c>
      <c r="D553" s="29" t="s">
        <v>787</v>
      </c>
      <c r="E553" s="30" t="s">
        <v>43</v>
      </c>
      <c r="F553" s="62">
        <v>329</v>
      </c>
      <c r="G553" s="53">
        <v>17.86</v>
      </c>
      <c r="H553" s="53">
        <f>ROUND(G553 * (1 + 31.29 / 100), 2)</f>
        <v>23.45</v>
      </c>
      <c r="I553" s="53">
        <f>ROUND(F553 * H553, 2)</f>
        <v>7715.05</v>
      </c>
      <c r="J553" s="54">
        <f t="shared" si="78"/>
        <v>9.2150867349666431E-5</v>
      </c>
    </row>
    <row r="554" spans="1:10" x14ac:dyDescent="0.2">
      <c r="A554" s="42" t="s">
        <v>1000</v>
      </c>
      <c r="B554" s="43"/>
      <c r="C554" s="43"/>
      <c r="D554" s="31" t="s">
        <v>2537</v>
      </c>
      <c r="E554" s="43" t="s">
        <v>2740</v>
      </c>
      <c r="F554" s="63"/>
      <c r="G554" s="43"/>
      <c r="H554" s="43"/>
      <c r="I554" s="55"/>
      <c r="J554" s="56"/>
    </row>
    <row r="555" spans="1:10" ht="38.25" x14ac:dyDescent="0.2">
      <c r="A555" s="44" t="s">
        <v>1001</v>
      </c>
      <c r="B555" s="45" t="s">
        <v>790</v>
      </c>
      <c r="C555" s="46" t="s">
        <v>27</v>
      </c>
      <c r="D555" s="32" t="s">
        <v>2538</v>
      </c>
      <c r="E555" s="33" t="s">
        <v>43</v>
      </c>
      <c r="F555" s="64">
        <v>14</v>
      </c>
      <c r="G555" s="57">
        <v>104.57</v>
      </c>
      <c r="H555" s="57">
        <f>ROUND(G555 * (1 + 31.29 / 100), 2)</f>
        <v>137.29</v>
      </c>
      <c r="I555" s="57">
        <f>ROUND(F555 * H555, 2)</f>
        <v>1922.06</v>
      </c>
      <c r="J555" s="58">
        <f t="shared" si="78"/>
        <v>2.2957660170459017E-5</v>
      </c>
    </row>
    <row r="556" spans="1:10" x14ac:dyDescent="0.2">
      <c r="A556" s="39" t="s">
        <v>1002</v>
      </c>
      <c r="B556" s="40" t="s">
        <v>792</v>
      </c>
      <c r="C556" s="41" t="s">
        <v>27</v>
      </c>
      <c r="D556" s="29" t="s">
        <v>2539</v>
      </c>
      <c r="E556" s="30" t="s">
        <v>43</v>
      </c>
      <c r="F556" s="62">
        <v>2</v>
      </c>
      <c r="G556" s="53">
        <v>1045.75</v>
      </c>
      <c r="H556" s="53">
        <f>ROUND(G556 * (1 + 31.29 / 100), 2)</f>
        <v>1372.97</v>
      </c>
      <c r="I556" s="53">
        <f>ROUND(F556 * H556, 2)</f>
        <v>2745.94</v>
      </c>
      <c r="J556" s="54">
        <f t="shared" si="78"/>
        <v>3.2798329588290809E-5</v>
      </c>
    </row>
    <row r="557" spans="1:10" x14ac:dyDescent="0.2">
      <c r="A557" s="44" t="s">
        <v>1003</v>
      </c>
      <c r="B557" s="45" t="s">
        <v>794</v>
      </c>
      <c r="C557" s="46" t="s">
        <v>27</v>
      </c>
      <c r="D557" s="32" t="s">
        <v>2540</v>
      </c>
      <c r="E557" s="33" t="s">
        <v>43</v>
      </c>
      <c r="F557" s="64">
        <v>2</v>
      </c>
      <c r="G557" s="57">
        <v>152.75</v>
      </c>
      <c r="H557" s="57">
        <f>ROUND(G557 * (1 + 31.29 / 100), 2)</f>
        <v>200.55</v>
      </c>
      <c r="I557" s="57">
        <f>ROUND(F557 * H557, 2)</f>
        <v>401.1</v>
      </c>
      <c r="J557" s="58">
        <f t="shared" si="78"/>
        <v>4.7908585030493914E-6</v>
      </c>
    </row>
    <row r="558" spans="1:10" x14ac:dyDescent="0.2">
      <c r="A558" s="42" t="s">
        <v>1004</v>
      </c>
      <c r="B558" s="43"/>
      <c r="C558" s="43"/>
      <c r="D558" s="31" t="s">
        <v>2541</v>
      </c>
      <c r="E558" s="43" t="s">
        <v>2740</v>
      </c>
      <c r="F558" s="63"/>
      <c r="G558" s="43"/>
      <c r="H558" s="43"/>
      <c r="I558" s="55"/>
      <c r="J558" s="56"/>
    </row>
    <row r="559" spans="1:10" ht="25.5" x14ac:dyDescent="0.2">
      <c r="A559" s="39" t="s">
        <v>1005</v>
      </c>
      <c r="B559" s="40" t="s">
        <v>1006</v>
      </c>
      <c r="C559" s="41" t="s">
        <v>1007</v>
      </c>
      <c r="D559" s="29" t="s">
        <v>2578</v>
      </c>
      <c r="E559" s="30" t="s">
        <v>52</v>
      </c>
      <c r="F559" s="62">
        <v>1</v>
      </c>
      <c r="G559" s="53">
        <v>2277.92</v>
      </c>
      <c r="H559" s="53">
        <f t="shared" ref="H559:H565" si="81">ROUND(G559 * (1 + 31.29 / 100), 2)</f>
        <v>2990.68</v>
      </c>
      <c r="I559" s="53">
        <f t="shared" ref="I559:I565" si="82">ROUND(F559 * H559, 2)</f>
        <v>2990.68</v>
      </c>
      <c r="J559" s="54">
        <f t="shared" si="78"/>
        <v>3.5721577431811898E-5</v>
      </c>
    </row>
    <row r="560" spans="1:10" ht="25.5" x14ac:dyDescent="0.2">
      <c r="A560" s="39" t="s">
        <v>1008</v>
      </c>
      <c r="B560" s="40" t="s">
        <v>1009</v>
      </c>
      <c r="C560" s="41" t="s">
        <v>27</v>
      </c>
      <c r="D560" s="29" t="s">
        <v>2579</v>
      </c>
      <c r="E560" s="30" t="s">
        <v>43</v>
      </c>
      <c r="F560" s="62">
        <v>1</v>
      </c>
      <c r="G560" s="53">
        <v>3376.43</v>
      </c>
      <c r="H560" s="53">
        <f t="shared" si="81"/>
        <v>4432.91</v>
      </c>
      <c r="I560" s="53">
        <f t="shared" si="82"/>
        <v>4432.91</v>
      </c>
      <c r="J560" s="54">
        <f t="shared" si="78"/>
        <v>5.2948004404768571E-5</v>
      </c>
    </row>
    <row r="561" spans="1:10" ht="25.5" x14ac:dyDescent="0.2">
      <c r="A561" s="44" t="s">
        <v>1010</v>
      </c>
      <c r="B561" s="45" t="s">
        <v>1011</v>
      </c>
      <c r="C561" s="46" t="s">
        <v>94</v>
      </c>
      <c r="D561" s="32" t="s">
        <v>1012</v>
      </c>
      <c r="E561" s="33" t="s">
        <v>43</v>
      </c>
      <c r="F561" s="64">
        <v>1</v>
      </c>
      <c r="G561" s="57">
        <v>276.33</v>
      </c>
      <c r="H561" s="57">
        <f t="shared" si="81"/>
        <v>362.79</v>
      </c>
      <c r="I561" s="57">
        <f t="shared" si="82"/>
        <v>362.79</v>
      </c>
      <c r="J561" s="58">
        <f t="shared" si="78"/>
        <v>4.333272391725975E-6</v>
      </c>
    </row>
    <row r="562" spans="1:10" x14ac:dyDescent="0.2">
      <c r="A562" s="44" t="s">
        <v>1013</v>
      </c>
      <c r="B562" s="45" t="s">
        <v>805</v>
      </c>
      <c r="C562" s="46" t="s">
        <v>27</v>
      </c>
      <c r="D562" s="32" t="s">
        <v>2545</v>
      </c>
      <c r="E562" s="33" t="s">
        <v>43</v>
      </c>
      <c r="F562" s="64">
        <v>15</v>
      </c>
      <c r="G562" s="57">
        <v>18.600000000000001</v>
      </c>
      <c r="H562" s="57">
        <f t="shared" si="81"/>
        <v>24.42</v>
      </c>
      <c r="I562" s="57">
        <f t="shared" si="82"/>
        <v>366.3</v>
      </c>
      <c r="J562" s="58">
        <f t="shared" si="78"/>
        <v>4.3751968827399447E-6</v>
      </c>
    </row>
    <row r="563" spans="1:10" x14ac:dyDescent="0.2">
      <c r="A563" s="39" t="s">
        <v>1014</v>
      </c>
      <c r="B563" s="40" t="s">
        <v>807</v>
      </c>
      <c r="C563" s="41" t="s">
        <v>94</v>
      </c>
      <c r="D563" s="29" t="s">
        <v>808</v>
      </c>
      <c r="E563" s="30" t="s">
        <v>43</v>
      </c>
      <c r="F563" s="62">
        <v>4</v>
      </c>
      <c r="G563" s="53">
        <v>91.09</v>
      </c>
      <c r="H563" s="53">
        <f t="shared" si="81"/>
        <v>119.59</v>
      </c>
      <c r="I563" s="53">
        <f t="shared" si="82"/>
        <v>478.36</v>
      </c>
      <c r="J563" s="54">
        <f t="shared" si="78"/>
        <v>5.7136750773340979E-6</v>
      </c>
    </row>
    <row r="564" spans="1:10" x14ac:dyDescent="0.2">
      <c r="A564" s="44" t="s">
        <v>1015</v>
      </c>
      <c r="B564" s="45" t="s">
        <v>1016</v>
      </c>
      <c r="C564" s="46" t="s">
        <v>1007</v>
      </c>
      <c r="D564" s="32" t="s">
        <v>1017</v>
      </c>
      <c r="E564" s="33" t="s">
        <v>43</v>
      </c>
      <c r="F564" s="64">
        <v>1</v>
      </c>
      <c r="G564" s="57">
        <v>9.81</v>
      </c>
      <c r="H564" s="57">
        <f t="shared" si="81"/>
        <v>12.88</v>
      </c>
      <c r="I564" s="57">
        <f t="shared" si="82"/>
        <v>12.88</v>
      </c>
      <c r="J564" s="58">
        <f t="shared" si="78"/>
        <v>1.5384257671223176E-7</v>
      </c>
    </row>
    <row r="565" spans="1:10" x14ac:dyDescent="0.2">
      <c r="A565" s="44" t="s">
        <v>1018</v>
      </c>
      <c r="B565" s="45" t="s">
        <v>1016</v>
      </c>
      <c r="C565" s="46" t="s">
        <v>1007</v>
      </c>
      <c r="D565" s="32" t="s">
        <v>1017</v>
      </c>
      <c r="E565" s="33" t="s">
        <v>43</v>
      </c>
      <c r="F565" s="64">
        <v>1</v>
      </c>
      <c r="G565" s="57">
        <v>9.81</v>
      </c>
      <c r="H565" s="57">
        <f t="shared" si="81"/>
        <v>12.88</v>
      </c>
      <c r="I565" s="57">
        <f t="shared" si="82"/>
        <v>12.88</v>
      </c>
      <c r="J565" s="58">
        <f t="shared" si="78"/>
        <v>1.5384257671223176E-7</v>
      </c>
    </row>
    <row r="566" spans="1:10" x14ac:dyDescent="0.2">
      <c r="A566" s="42" t="s">
        <v>1019</v>
      </c>
      <c r="B566" s="43"/>
      <c r="C566" s="43"/>
      <c r="D566" s="31" t="s">
        <v>2547</v>
      </c>
      <c r="E566" s="43" t="s">
        <v>2740</v>
      </c>
      <c r="F566" s="63"/>
      <c r="G566" s="43"/>
      <c r="H566" s="43"/>
      <c r="I566" s="55"/>
      <c r="J566" s="56"/>
    </row>
    <row r="567" spans="1:10" x14ac:dyDescent="0.2">
      <c r="A567" s="39" t="s">
        <v>1020</v>
      </c>
      <c r="B567" s="40" t="s">
        <v>440</v>
      </c>
      <c r="C567" s="41" t="s">
        <v>27</v>
      </c>
      <c r="D567" s="29" t="s">
        <v>2482</v>
      </c>
      <c r="E567" s="30" t="s">
        <v>43</v>
      </c>
      <c r="F567" s="62">
        <v>96</v>
      </c>
      <c r="G567" s="53">
        <v>58.87</v>
      </c>
      <c r="H567" s="53">
        <f t="shared" ref="H567:H574" si="83">ROUND(G567 * (1 + 31.29 / 100), 2)</f>
        <v>77.290000000000006</v>
      </c>
      <c r="I567" s="53">
        <f t="shared" ref="I567:I574" si="84">ROUND(F567 * H567, 2)</f>
        <v>7419.84</v>
      </c>
      <c r="J567" s="54">
        <f t="shared" si="78"/>
        <v>8.8624790713702302E-5</v>
      </c>
    </row>
    <row r="568" spans="1:10" ht="38.25" x14ac:dyDescent="0.2">
      <c r="A568" s="39" t="s">
        <v>1021</v>
      </c>
      <c r="B568" s="40" t="s">
        <v>814</v>
      </c>
      <c r="C568" s="41" t="s">
        <v>22</v>
      </c>
      <c r="D568" s="29" t="s">
        <v>815</v>
      </c>
      <c r="E568" s="30" t="s">
        <v>43</v>
      </c>
      <c r="F568" s="62">
        <v>10</v>
      </c>
      <c r="G568" s="53">
        <v>10.41</v>
      </c>
      <c r="H568" s="53">
        <f t="shared" si="83"/>
        <v>13.67</v>
      </c>
      <c r="I568" s="53">
        <f t="shared" si="84"/>
        <v>136.69999999999999</v>
      </c>
      <c r="J568" s="54">
        <f t="shared" si="78"/>
        <v>1.6327857326523352E-6</v>
      </c>
    </row>
    <row r="569" spans="1:10" ht="25.5" x14ac:dyDescent="0.2">
      <c r="A569" s="39" t="s">
        <v>1022</v>
      </c>
      <c r="B569" s="40" t="s">
        <v>393</v>
      </c>
      <c r="C569" s="41" t="s">
        <v>27</v>
      </c>
      <c r="D569" s="29" t="s">
        <v>2459</v>
      </c>
      <c r="E569" s="30" t="s">
        <v>43</v>
      </c>
      <c r="F569" s="62">
        <v>119</v>
      </c>
      <c r="G569" s="53">
        <v>6.59</v>
      </c>
      <c r="H569" s="53">
        <f t="shared" si="83"/>
        <v>8.65</v>
      </c>
      <c r="I569" s="53">
        <f t="shared" si="84"/>
        <v>1029.3499999999999</v>
      </c>
      <c r="J569" s="54">
        <f t="shared" si="78"/>
        <v>1.229486462257265E-5</v>
      </c>
    </row>
    <row r="570" spans="1:10" ht="25.5" x14ac:dyDescent="0.2">
      <c r="A570" s="39" t="s">
        <v>1023</v>
      </c>
      <c r="B570" s="40" t="s">
        <v>395</v>
      </c>
      <c r="C570" s="41" t="s">
        <v>27</v>
      </c>
      <c r="D570" s="29" t="s">
        <v>2460</v>
      </c>
      <c r="E570" s="30" t="s">
        <v>43</v>
      </c>
      <c r="F570" s="62">
        <v>18</v>
      </c>
      <c r="G570" s="53">
        <v>22.39</v>
      </c>
      <c r="H570" s="53">
        <f t="shared" si="83"/>
        <v>29.4</v>
      </c>
      <c r="I570" s="53">
        <f t="shared" si="84"/>
        <v>529.20000000000005</v>
      </c>
      <c r="J570" s="54">
        <f t="shared" si="78"/>
        <v>6.3209232605677831E-6</v>
      </c>
    </row>
    <row r="571" spans="1:10" ht="25.5" x14ac:dyDescent="0.2">
      <c r="A571" s="39" t="s">
        <v>1024</v>
      </c>
      <c r="B571" s="40" t="s">
        <v>819</v>
      </c>
      <c r="C571" s="41" t="s">
        <v>27</v>
      </c>
      <c r="D571" s="29" t="s">
        <v>2548</v>
      </c>
      <c r="E571" s="30" t="s">
        <v>43</v>
      </c>
      <c r="F571" s="62">
        <v>1</v>
      </c>
      <c r="G571" s="53">
        <v>10.83</v>
      </c>
      <c r="H571" s="53">
        <f t="shared" si="83"/>
        <v>14.22</v>
      </c>
      <c r="I571" s="53">
        <f t="shared" si="84"/>
        <v>14.22</v>
      </c>
      <c r="J571" s="54">
        <f t="shared" si="78"/>
        <v>1.6984793795403228E-7</v>
      </c>
    </row>
    <row r="572" spans="1:10" ht="25.5" x14ac:dyDescent="0.2">
      <c r="A572" s="39" t="s">
        <v>1025</v>
      </c>
      <c r="B572" s="40" t="s">
        <v>397</v>
      </c>
      <c r="C572" s="41" t="s">
        <v>27</v>
      </c>
      <c r="D572" s="29" t="s">
        <v>2461</v>
      </c>
      <c r="E572" s="30" t="s">
        <v>43</v>
      </c>
      <c r="F572" s="62">
        <v>16</v>
      </c>
      <c r="G572" s="53">
        <v>12.7</v>
      </c>
      <c r="H572" s="53">
        <f t="shared" si="83"/>
        <v>16.670000000000002</v>
      </c>
      <c r="I572" s="53">
        <f t="shared" si="84"/>
        <v>266.72000000000003</v>
      </c>
      <c r="J572" s="54">
        <f t="shared" si="78"/>
        <v>3.1857835450843522E-6</v>
      </c>
    </row>
    <row r="573" spans="1:10" ht="25.5" x14ac:dyDescent="0.2">
      <c r="A573" s="39" t="s">
        <v>1026</v>
      </c>
      <c r="B573" s="40" t="s">
        <v>401</v>
      </c>
      <c r="C573" s="41" t="s">
        <v>27</v>
      </c>
      <c r="D573" s="29" t="s">
        <v>2463</v>
      </c>
      <c r="E573" s="30" t="s">
        <v>43</v>
      </c>
      <c r="F573" s="62">
        <v>197</v>
      </c>
      <c r="G573" s="53">
        <v>5.0599999999999996</v>
      </c>
      <c r="H573" s="53">
        <f t="shared" si="83"/>
        <v>6.64</v>
      </c>
      <c r="I573" s="53">
        <f t="shared" si="84"/>
        <v>1308.08</v>
      </c>
      <c r="J573" s="54">
        <f t="shared" si="78"/>
        <v>1.5624099203861497E-5</v>
      </c>
    </row>
    <row r="574" spans="1:10" x14ac:dyDescent="0.2">
      <c r="A574" s="39" t="s">
        <v>1027</v>
      </c>
      <c r="B574" s="40" t="s">
        <v>442</v>
      </c>
      <c r="C574" s="41" t="s">
        <v>27</v>
      </c>
      <c r="D574" s="29" t="s">
        <v>2483</v>
      </c>
      <c r="E574" s="30" t="s">
        <v>43</v>
      </c>
      <c r="F574" s="62">
        <v>657</v>
      </c>
      <c r="G574" s="53">
        <v>12.56</v>
      </c>
      <c r="H574" s="53">
        <f t="shared" si="83"/>
        <v>16.489999999999998</v>
      </c>
      <c r="I574" s="53">
        <f t="shared" si="84"/>
        <v>10833.93</v>
      </c>
      <c r="J574" s="54">
        <f t="shared" si="78"/>
        <v>1.2940370396894013E-4</v>
      </c>
    </row>
    <row r="575" spans="1:10" x14ac:dyDescent="0.2">
      <c r="A575" s="42" t="s">
        <v>1028</v>
      </c>
      <c r="B575" s="43"/>
      <c r="C575" s="43"/>
      <c r="D575" s="31" t="s">
        <v>2549</v>
      </c>
      <c r="E575" s="43" t="s">
        <v>2740</v>
      </c>
      <c r="F575" s="63"/>
      <c r="G575" s="43"/>
      <c r="H575" s="43"/>
      <c r="I575" s="55"/>
      <c r="J575" s="56"/>
    </row>
    <row r="576" spans="1:10" ht="25.5" x14ac:dyDescent="0.2">
      <c r="A576" s="39" t="s">
        <v>1029</v>
      </c>
      <c r="B576" s="40" t="s">
        <v>828</v>
      </c>
      <c r="C576" s="41" t="s">
        <v>30</v>
      </c>
      <c r="D576" s="29" t="s">
        <v>829</v>
      </c>
      <c r="E576" s="30" t="s">
        <v>43</v>
      </c>
      <c r="F576" s="62">
        <v>34</v>
      </c>
      <c r="G576" s="53">
        <v>12.84</v>
      </c>
      <c r="H576" s="53">
        <f>ROUND(G576 * (1 + 31.29 / 100), 2)</f>
        <v>16.86</v>
      </c>
      <c r="I576" s="53">
        <f>ROUND(F576 * H576, 2)</f>
        <v>573.24</v>
      </c>
      <c r="J576" s="54">
        <f t="shared" si="78"/>
        <v>6.8469502076490476E-6</v>
      </c>
    </row>
    <row r="577" spans="1:10" ht="25.5" x14ac:dyDescent="0.2">
      <c r="A577" s="39" t="s">
        <v>1030</v>
      </c>
      <c r="B577" s="40" t="s">
        <v>831</v>
      </c>
      <c r="C577" s="41" t="s">
        <v>30</v>
      </c>
      <c r="D577" s="29" t="s">
        <v>832</v>
      </c>
      <c r="E577" s="30" t="s">
        <v>43</v>
      </c>
      <c r="F577" s="62">
        <v>35</v>
      </c>
      <c r="G577" s="53">
        <v>14.23</v>
      </c>
      <c r="H577" s="53">
        <f>ROUND(G577 * (1 + 31.29 / 100), 2)</f>
        <v>18.68</v>
      </c>
      <c r="I577" s="53">
        <f>ROUND(F577 * H577, 2)</f>
        <v>653.79999999999995</v>
      </c>
      <c r="J577" s="54">
        <f t="shared" si="78"/>
        <v>7.8091829700665467E-6</v>
      </c>
    </row>
    <row r="578" spans="1:10" ht="38.25" x14ac:dyDescent="0.2">
      <c r="A578" s="39" t="s">
        <v>1031</v>
      </c>
      <c r="B578" s="40" t="s">
        <v>730</v>
      </c>
      <c r="C578" s="41" t="s">
        <v>30</v>
      </c>
      <c r="D578" s="29" t="s">
        <v>731</v>
      </c>
      <c r="E578" s="30" t="s">
        <v>43</v>
      </c>
      <c r="F578" s="62">
        <v>1</v>
      </c>
      <c r="G578" s="53">
        <v>10.8</v>
      </c>
      <c r="H578" s="53">
        <f>ROUND(G578 * (1 + 31.29 / 100), 2)</f>
        <v>14.18</v>
      </c>
      <c r="I578" s="53">
        <f>ROUND(F578 * H578, 2)</f>
        <v>14.18</v>
      </c>
      <c r="J578" s="54">
        <f t="shared" si="78"/>
        <v>1.6937016597666507E-7</v>
      </c>
    </row>
    <row r="579" spans="1:10" ht="38.25" x14ac:dyDescent="0.2">
      <c r="A579" s="39" t="s">
        <v>1032</v>
      </c>
      <c r="B579" s="40" t="s">
        <v>501</v>
      </c>
      <c r="C579" s="41" t="s">
        <v>30</v>
      </c>
      <c r="D579" s="29" t="s">
        <v>502</v>
      </c>
      <c r="E579" s="30" t="s">
        <v>43</v>
      </c>
      <c r="F579" s="62">
        <v>10</v>
      </c>
      <c r="G579" s="53">
        <v>9.5</v>
      </c>
      <c r="H579" s="53">
        <f>ROUND(G579 * (1 + 31.29 / 100), 2)</f>
        <v>12.47</v>
      </c>
      <c r="I579" s="53">
        <f>ROUND(F579 * H579, 2)</f>
        <v>124.7</v>
      </c>
      <c r="J579" s="54">
        <f t="shared" si="78"/>
        <v>1.4894541394421818E-6</v>
      </c>
    </row>
    <row r="580" spans="1:10" x14ac:dyDescent="0.2">
      <c r="A580" s="42" t="s">
        <v>1033</v>
      </c>
      <c r="B580" s="43"/>
      <c r="C580" s="43"/>
      <c r="D580" s="31" t="s">
        <v>2484</v>
      </c>
      <c r="E580" s="43" t="s">
        <v>2740</v>
      </c>
      <c r="F580" s="63"/>
      <c r="G580" s="43"/>
      <c r="H580" s="43"/>
      <c r="I580" s="55"/>
      <c r="J580" s="56"/>
    </row>
    <row r="581" spans="1:10" x14ac:dyDescent="0.2">
      <c r="A581" s="39" t="s">
        <v>1034</v>
      </c>
      <c r="B581" s="40" t="s">
        <v>446</v>
      </c>
      <c r="C581" s="41" t="s">
        <v>27</v>
      </c>
      <c r="D581" s="29" t="s">
        <v>2485</v>
      </c>
      <c r="E581" s="30" t="s">
        <v>43</v>
      </c>
      <c r="F581" s="62">
        <v>657</v>
      </c>
      <c r="G581" s="53">
        <v>0.41</v>
      </c>
      <c r="H581" s="53">
        <f t="shared" ref="H581:H594" si="85">ROUND(G581 * (1 + 31.29 / 100), 2)</f>
        <v>0.54</v>
      </c>
      <c r="I581" s="53">
        <f t="shared" ref="I581:I594" si="86">ROUND(F581 * H581, 2)</f>
        <v>354.78</v>
      </c>
      <c r="J581" s="54">
        <f t="shared" ref="J581:J644" si="87">I581 / 83721946.65</f>
        <v>4.2375985532581969E-6</v>
      </c>
    </row>
    <row r="582" spans="1:10" x14ac:dyDescent="0.2">
      <c r="A582" s="39" t="s">
        <v>1035</v>
      </c>
      <c r="B582" s="40" t="s">
        <v>448</v>
      </c>
      <c r="C582" s="41" t="s">
        <v>27</v>
      </c>
      <c r="D582" s="29" t="s">
        <v>2486</v>
      </c>
      <c r="E582" s="30" t="s">
        <v>43</v>
      </c>
      <c r="F582" s="62">
        <v>3135</v>
      </c>
      <c r="G582" s="53">
        <v>0.41</v>
      </c>
      <c r="H582" s="53">
        <f t="shared" si="85"/>
        <v>0.54</v>
      </c>
      <c r="I582" s="53">
        <f t="shared" si="86"/>
        <v>1692.9</v>
      </c>
      <c r="J582" s="54">
        <f t="shared" si="87"/>
        <v>2.0220504512122451E-5</v>
      </c>
    </row>
    <row r="583" spans="1:10" x14ac:dyDescent="0.2">
      <c r="A583" s="39" t="s">
        <v>1036</v>
      </c>
      <c r="B583" s="40" t="s">
        <v>450</v>
      </c>
      <c r="C583" s="41" t="s">
        <v>27</v>
      </c>
      <c r="D583" s="29" t="s">
        <v>2487</v>
      </c>
      <c r="E583" s="30" t="s">
        <v>43</v>
      </c>
      <c r="F583" s="62">
        <v>44</v>
      </c>
      <c r="G583" s="53">
        <v>0.46</v>
      </c>
      <c r="H583" s="53">
        <f t="shared" si="85"/>
        <v>0.6</v>
      </c>
      <c r="I583" s="53">
        <f t="shared" si="86"/>
        <v>26.4</v>
      </c>
      <c r="J583" s="54">
        <f t="shared" si="87"/>
        <v>3.1532950506233835E-7</v>
      </c>
    </row>
    <row r="584" spans="1:10" x14ac:dyDescent="0.2">
      <c r="A584" s="44" t="s">
        <v>1037</v>
      </c>
      <c r="B584" s="45" t="s">
        <v>839</v>
      </c>
      <c r="C584" s="46" t="s">
        <v>30</v>
      </c>
      <c r="D584" s="32" t="s">
        <v>840</v>
      </c>
      <c r="E584" s="33" t="s">
        <v>43</v>
      </c>
      <c r="F584" s="64">
        <v>449</v>
      </c>
      <c r="G584" s="57">
        <v>0.06</v>
      </c>
      <c r="H584" s="57">
        <f t="shared" si="85"/>
        <v>0.08</v>
      </c>
      <c r="I584" s="57">
        <f t="shared" si="86"/>
        <v>35.92</v>
      </c>
      <c r="J584" s="58">
        <f t="shared" si="87"/>
        <v>4.2903923567572706E-7</v>
      </c>
    </row>
    <row r="585" spans="1:10" x14ac:dyDescent="0.2">
      <c r="A585" s="44" t="s">
        <v>1038</v>
      </c>
      <c r="B585" s="45" t="s">
        <v>452</v>
      </c>
      <c r="C585" s="46" t="s">
        <v>30</v>
      </c>
      <c r="D585" s="32" t="s">
        <v>453</v>
      </c>
      <c r="E585" s="33" t="s">
        <v>43</v>
      </c>
      <c r="F585" s="64">
        <v>64</v>
      </c>
      <c r="G585" s="57">
        <v>0.1</v>
      </c>
      <c r="H585" s="57">
        <f t="shared" si="85"/>
        <v>0.13</v>
      </c>
      <c r="I585" s="57">
        <f t="shared" si="86"/>
        <v>8.32</v>
      </c>
      <c r="J585" s="58">
        <f t="shared" si="87"/>
        <v>9.937657129237331E-8</v>
      </c>
    </row>
    <row r="586" spans="1:10" x14ac:dyDescent="0.2">
      <c r="A586" s="44" t="s">
        <v>1039</v>
      </c>
      <c r="B586" s="45" t="s">
        <v>455</v>
      </c>
      <c r="C586" s="46" t="s">
        <v>30</v>
      </c>
      <c r="D586" s="32" t="s">
        <v>456</v>
      </c>
      <c r="E586" s="33" t="s">
        <v>43</v>
      </c>
      <c r="F586" s="64">
        <v>171</v>
      </c>
      <c r="G586" s="57">
        <v>0.19</v>
      </c>
      <c r="H586" s="57">
        <f t="shared" si="85"/>
        <v>0.25</v>
      </c>
      <c r="I586" s="57">
        <f t="shared" si="86"/>
        <v>42.75</v>
      </c>
      <c r="J586" s="58">
        <f t="shared" si="87"/>
        <v>5.106188008111729E-7</v>
      </c>
    </row>
    <row r="587" spans="1:10" x14ac:dyDescent="0.2">
      <c r="A587" s="44" t="s">
        <v>1040</v>
      </c>
      <c r="B587" s="45" t="s">
        <v>458</v>
      </c>
      <c r="C587" s="46" t="s">
        <v>30</v>
      </c>
      <c r="D587" s="32" t="s">
        <v>459</v>
      </c>
      <c r="E587" s="33" t="s">
        <v>43</v>
      </c>
      <c r="F587" s="64">
        <v>183</v>
      </c>
      <c r="G587" s="57">
        <v>0.37</v>
      </c>
      <c r="H587" s="57">
        <f t="shared" si="85"/>
        <v>0.49</v>
      </c>
      <c r="I587" s="57">
        <f t="shared" si="86"/>
        <v>89.67</v>
      </c>
      <c r="J587" s="58">
        <f t="shared" si="87"/>
        <v>1.0710453302628742E-6</v>
      </c>
    </row>
    <row r="588" spans="1:10" x14ac:dyDescent="0.2">
      <c r="A588" s="44" t="s">
        <v>1041</v>
      </c>
      <c r="B588" s="45" t="s">
        <v>461</v>
      </c>
      <c r="C588" s="46" t="s">
        <v>27</v>
      </c>
      <c r="D588" s="32" t="s">
        <v>2488</v>
      </c>
      <c r="E588" s="33" t="s">
        <v>43</v>
      </c>
      <c r="F588" s="64">
        <v>449</v>
      </c>
      <c r="G588" s="57">
        <v>0.55000000000000004</v>
      </c>
      <c r="H588" s="57">
        <f t="shared" si="85"/>
        <v>0.72</v>
      </c>
      <c r="I588" s="57">
        <f t="shared" si="86"/>
        <v>323.27999999999997</v>
      </c>
      <c r="J588" s="58">
        <f t="shared" si="87"/>
        <v>3.8613531210815435E-6</v>
      </c>
    </row>
    <row r="589" spans="1:10" x14ac:dyDescent="0.2">
      <c r="A589" s="44" t="s">
        <v>1042</v>
      </c>
      <c r="B589" s="45" t="s">
        <v>461</v>
      </c>
      <c r="C589" s="46" t="s">
        <v>27</v>
      </c>
      <c r="D589" s="32" t="s">
        <v>2488</v>
      </c>
      <c r="E589" s="33" t="s">
        <v>43</v>
      </c>
      <c r="F589" s="64">
        <v>64</v>
      </c>
      <c r="G589" s="57">
        <v>0.55000000000000004</v>
      </c>
      <c r="H589" s="57">
        <f t="shared" si="85"/>
        <v>0.72</v>
      </c>
      <c r="I589" s="57">
        <f t="shared" si="86"/>
        <v>46.08</v>
      </c>
      <c r="J589" s="58">
        <f t="shared" si="87"/>
        <v>5.5039331792699059E-7</v>
      </c>
    </row>
    <row r="590" spans="1:10" x14ac:dyDescent="0.2">
      <c r="A590" s="44" t="s">
        <v>1043</v>
      </c>
      <c r="B590" s="45" t="s">
        <v>847</v>
      </c>
      <c r="C590" s="46" t="s">
        <v>27</v>
      </c>
      <c r="D590" s="32" t="s">
        <v>2550</v>
      </c>
      <c r="E590" s="33" t="s">
        <v>43</v>
      </c>
      <c r="F590" s="64">
        <v>647</v>
      </c>
      <c r="G590" s="57">
        <v>0.65</v>
      </c>
      <c r="H590" s="57">
        <f t="shared" si="85"/>
        <v>0.85</v>
      </c>
      <c r="I590" s="57">
        <f t="shared" si="86"/>
        <v>549.95000000000005</v>
      </c>
      <c r="J590" s="58">
        <f t="shared" si="87"/>
        <v>6.568767473827008E-6</v>
      </c>
    </row>
    <row r="591" spans="1:10" x14ac:dyDescent="0.2">
      <c r="A591" s="44" t="s">
        <v>1044</v>
      </c>
      <c r="B591" s="45" t="s">
        <v>849</v>
      </c>
      <c r="C591" s="46" t="s">
        <v>27</v>
      </c>
      <c r="D591" s="32" t="s">
        <v>2551</v>
      </c>
      <c r="E591" s="33" t="s">
        <v>43</v>
      </c>
      <c r="F591" s="64">
        <v>183</v>
      </c>
      <c r="G591" s="57">
        <v>0.47</v>
      </c>
      <c r="H591" s="57">
        <f t="shared" si="85"/>
        <v>0.62</v>
      </c>
      <c r="I591" s="57">
        <f t="shared" si="86"/>
        <v>113.46</v>
      </c>
      <c r="J591" s="58">
        <f t="shared" si="87"/>
        <v>1.3552002138020042E-6</v>
      </c>
    </row>
    <row r="592" spans="1:10" x14ac:dyDescent="0.2">
      <c r="A592" s="44" t="s">
        <v>1045</v>
      </c>
      <c r="B592" s="45" t="s">
        <v>851</v>
      </c>
      <c r="C592" s="46" t="s">
        <v>27</v>
      </c>
      <c r="D592" s="32" t="s">
        <v>2552</v>
      </c>
      <c r="E592" s="33" t="s">
        <v>43</v>
      </c>
      <c r="F592" s="64">
        <v>1816</v>
      </c>
      <c r="G592" s="57">
        <v>0.63</v>
      </c>
      <c r="H592" s="57">
        <f t="shared" si="85"/>
        <v>0.83</v>
      </c>
      <c r="I592" s="57">
        <f t="shared" si="86"/>
        <v>1507.28</v>
      </c>
      <c r="J592" s="58">
        <f t="shared" si="87"/>
        <v>1.8003403651150052E-5</v>
      </c>
    </row>
    <row r="593" spans="1:10" x14ac:dyDescent="0.2">
      <c r="A593" s="44" t="s">
        <v>1046</v>
      </c>
      <c r="B593" s="45" t="s">
        <v>853</v>
      </c>
      <c r="C593" s="46" t="s">
        <v>30</v>
      </c>
      <c r="D593" s="32" t="s">
        <v>854</v>
      </c>
      <c r="E593" s="33" t="s">
        <v>43</v>
      </c>
      <c r="F593" s="64">
        <v>2767</v>
      </c>
      <c r="G593" s="57">
        <v>0.32</v>
      </c>
      <c r="H593" s="57">
        <f t="shared" si="85"/>
        <v>0.42</v>
      </c>
      <c r="I593" s="57">
        <f t="shared" si="86"/>
        <v>1162.1400000000001</v>
      </c>
      <c r="J593" s="58">
        <f t="shared" si="87"/>
        <v>1.3880948144437347E-5</v>
      </c>
    </row>
    <row r="594" spans="1:10" ht="25.5" x14ac:dyDescent="0.2">
      <c r="A594" s="39" t="s">
        <v>1047</v>
      </c>
      <c r="B594" s="40" t="s">
        <v>856</v>
      </c>
      <c r="C594" s="41" t="s">
        <v>27</v>
      </c>
      <c r="D594" s="29" t="s">
        <v>2553</v>
      </c>
      <c r="E594" s="30" t="s">
        <v>150</v>
      </c>
      <c r="F594" s="62">
        <v>840</v>
      </c>
      <c r="G594" s="53">
        <v>25.49</v>
      </c>
      <c r="H594" s="53">
        <f t="shared" si="85"/>
        <v>33.47</v>
      </c>
      <c r="I594" s="53">
        <f t="shared" si="86"/>
        <v>28114.799999999999</v>
      </c>
      <c r="J594" s="54">
        <f t="shared" si="87"/>
        <v>3.3581158973206932E-4</v>
      </c>
    </row>
    <row r="595" spans="1:10" x14ac:dyDescent="0.2">
      <c r="A595" s="42" t="s">
        <v>1048</v>
      </c>
      <c r="B595" s="43"/>
      <c r="C595" s="43"/>
      <c r="D595" s="31" t="s">
        <v>2554</v>
      </c>
      <c r="E595" s="43" t="s">
        <v>2740</v>
      </c>
      <c r="F595" s="63"/>
      <c r="G595" s="43"/>
      <c r="H595" s="43"/>
      <c r="I595" s="55"/>
      <c r="J595" s="56"/>
    </row>
    <row r="596" spans="1:10" ht="25.5" x14ac:dyDescent="0.2">
      <c r="A596" s="39" t="s">
        <v>1049</v>
      </c>
      <c r="B596" s="40" t="s">
        <v>409</v>
      </c>
      <c r="C596" s="41" t="s">
        <v>27</v>
      </c>
      <c r="D596" s="29" t="s">
        <v>2466</v>
      </c>
      <c r="E596" s="30" t="s">
        <v>43</v>
      </c>
      <c r="F596" s="62">
        <v>78</v>
      </c>
      <c r="G596" s="53">
        <v>100.11</v>
      </c>
      <c r="H596" s="53">
        <f t="shared" ref="H596:H607" si="88">ROUND(G596 * (1 + 31.29 / 100), 2)</f>
        <v>131.43</v>
      </c>
      <c r="I596" s="53">
        <f t="shared" ref="I596:I607" si="89">ROUND(F596 * H596, 2)</f>
        <v>10251.540000000001</v>
      </c>
      <c r="J596" s="54">
        <f t="shared" si="87"/>
        <v>1.2244746342146836E-4</v>
      </c>
    </row>
    <row r="597" spans="1:10" ht="25.5" x14ac:dyDescent="0.2">
      <c r="A597" s="39" t="s">
        <v>1050</v>
      </c>
      <c r="B597" s="40" t="s">
        <v>1051</v>
      </c>
      <c r="C597" s="41" t="s">
        <v>27</v>
      </c>
      <c r="D597" s="29" t="s">
        <v>2580</v>
      </c>
      <c r="E597" s="30" t="s">
        <v>43</v>
      </c>
      <c r="F597" s="62">
        <v>3</v>
      </c>
      <c r="G597" s="53">
        <v>203.69</v>
      </c>
      <c r="H597" s="53">
        <f t="shared" si="88"/>
        <v>267.42</v>
      </c>
      <c r="I597" s="53">
        <f t="shared" si="89"/>
        <v>802.26</v>
      </c>
      <c r="J597" s="54">
        <f t="shared" si="87"/>
        <v>9.582433664064832E-6</v>
      </c>
    </row>
    <row r="598" spans="1:10" ht="25.5" x14ac:dyDescent="0.2">
      <c r="A598" s="39" t="s">
        <v>1052</v>
      </c>
      <c r="B598" s="40" t="s">
        <v>423</v>
      </c>
      <c r="C598" s="41" t="s">
        <v>27</v>
      </c>
      <c r="D598" s="29" t="s">
        <v>2473</v>
      </c>
      <c r="E598" s="30" t="s">
        <v>43</v>
      </c>
      <c r="F598" s="62">
        <v>6</v>
      </c>
      <c r="G598" s="53">
        <v>92.03</v>
      </c>
      <c r="H598" s="53">
        <f t="shared" si="88"/>
        <v>120.83</v>
      </c>
      <c r="I598" s="53">
        <f t="shared" si="89"/>
        <v>724.98</v>
      </c>
      <c r="J598" s="54">
        <f t="shared" si="87"/>
        <v>8.6593782037914416E-6</v>
      </c>
    </row>
    <row r="599" spans="1:10" ht="25.5" x14ac:dyDescent="0.2">
      <c r="A599" s="39" t="s">
        <v>1053</v>
      </c>
      <c r="B599" s="40" t="s">
        <v>417</v>
      </c>
      <c r="C599" s="41" t="s">
        <v>27</v>
      </c>
      <c r="D599" s="29" t="s">
        <v>2470</v>
      </c>
      <c r="E599" s="30" t="s">
        <v>43</v>
      </c>
      <c r="F599" s="62">
        <v>5</v>
      </c>
      <c r="G599" s="53">
        <v>26.66</v>
      </c>
      <c r="H599" s="53">
        <f t="shared" si="88"/>
        <v>35</v>
      </c>
      <c r="I599" s="53">
        <f t="shared" si="89"/>
        <v>175</v>
      </c>
      <c r="J599" s="54">
        <f t="shared" si="87"/>
        <v>2.0902524009814095E-6</v>
      </c>
    </row>
    <row r="600" spans="1:10" ht="25.5" x14ac:dyDescent="0.2">
      <c r="A600" s="39" t="s">
        <v>1054</v>
      </c>
      <c r="B600" s="40" t="s">
        <v>429</v>
      </c>
      <c r="C600" s="41" t="s">
        <v>27</v>
      </c>
      <c r="D600" s="29" t="s">
        <v>2476</v>
      </c>
      <c r="E600" s="30" t="s">
        <v>43</v>
      </c>
      <c r="F600" s="62">
        <v>20</v>
      </c>
      <c r="G600" s="53">
        <v>83.76</v>
      </c>
      <c r="H600" s="53">
        <f t="shared" si="88"/>
        <v>109.97</v>
      </c>
      <c r="I600" s="53">
        <f t="shared" si="89"/>
        <v>2199.4</v>
      </c>
      <c r="J600" s="54">
        <f t="shared" si="87"/>
        <v>2.6270292175534357E-5</v>
      </c>
    </row>
    <row r="601" spans="1:10" ht="25.5" x14ac:dyDescent="0.2">
      <c r="A601" s="39" t="s">
        <v>1055</v>
      </c>
      <c r="B601" s="40" t="s">
        <v>1056</v>
      </c>
      <c r="C601" s="41" t="s">
        <v>27</v>
      </c>
      <c r="D601" s="29" t="s">
        <v>2581</v>
      </c>
      <c r="E601" s="30" t="s">
        <v>43</v>
      </c>
      <c r="F601" s="62">
        <v>2</v>
      </c>
      <c r="G601" s="53">
        <v>106.66</v>
      </c>
      <c r="H601" s="53">
        <f t="shared" si="88"/>
        <v>140.03</v>
      </c>
      <c r="I601" s="53">
        <f t="shared" si="89"/>
        <v>280.06</v>
      </c>
      <c r="J601" s="54">
        <f t="shared" si="87"/>
        <v>3.3451204995363064E-6</v>
      </c>
    </row>
    <row r="602" spans="1:10" ht="25.5" x14ac:dyDescent="0.2">
      <c r="A602" s="39" t="s">
        <v>1057</v>
      </c>
      <c r="B602" s="40" t="s">
        <v>433</v>
      </c>
      <c r="C602" s="41" t="s">
        <v>27</v>
      </c>
      <c r="D602" s="29" t="s">
        <v>2478</v>
      </c>
      <c r="E602" s="30" t="s">
        <v>43</v>
      </c>
      <c r="F602" s="62">
        <v>12</v>
      </c>
      <c r="G602" s="53">
        <v>5.82</v>
      </c>
      <c r="H602" s="53">
        <f t="shared" si="88"/>
        <v>7.64</v>
      </c>
      <c r="I602" s="53">
        <f t="shared" si="89"/>
        <v>91.68</v>
      </c>
      <c r="J602" s="54">
        <f t="shared" si="87"/>
        <v>1.0950533721255751E-6</v>
      </c>
    </row>
    <row r="603" spans="1:10" ht="25.5" x14ac:dyDescent="0.2">
      <c r="A603" s="39" t="s">
        <v>1058</v>
      </c>
      <c r="B603" s="40" t="s">
        <v>433</v>
      </c>
      <c r="C603" s="41" t="s">
        <v>27</v>
      </c>
      <c r="D603" s="29" t="s">
        <v>2478</v>
      </c>
      <c r="E603" s="30" t="s">
        <v>43</v>
      </c>
      <c r="F603" s="62">
        <v>268</v>
      </c>
      <c r="G603" s="53">
        <v>5.82</v>
      </c>
      <c r="H603" s="53">
        <f t="shared" si="88"/>
        <v>7.64</v>
      </c>
      <c r="I603" s="53">
        <f t="shared" si="89"/>
        <v>2047.52</v>
      </c>
      <c r="J603" s="54">
        <f t="shared" si="87"/>
        <v>2.4456191977471176E-5</v>
      </c>
    </row>
    <row r="604" spans="1:10" ht="25.5" x14ac:dyDescent="0.2">
      <c r="A604" s="39" t="s">
        <v>1059</v>
      </c>
      <c r="B604" s="40" t="s">
        <v>866</v>
      </c>
      <c r="C604" s="41" t="s">
        <v>27</v>
      </c>
      <c r="D604" s="29" t="s">
        <v>2558</v>
      </c>
      <c r="E604" s="30" t="s">
        <v>43</v>
      </c>
      <c r="F604" s="62">
        <v>6</v>
      </c>
      <c r="G604" s="53">
        <v>13.86</v>
      </c>
      <c r="H604" s="53">
        <f t="shared" si="88"/>
        <v>18.2</v>
      </c>
      <c r="I604" s="53">
        <f t="shared" si="89"/>
        <v>109.2</v>
      </c>
      <c r="J604" s="54">
        <f t="shared" si="87"/>
        <v>1.3043174982123998E-6</v>
      </c>
    </row>
    <row r="605" spans="1:10" ht="25.5" x14ac:dyDescent="0.2">
      <c r="A605" s="39" t="s">
        <v>1060</v>
      </c>
      <c r="B605" s="40" t="s">
        <v>866</v>
      </c>
      <c r="C605" s="41" t="s">
        <v>27</v>
      </c>
      <c r="D605" s="29" t="s">
        <v>2558</v>
      </c>
      <c r="E605" s="30" t="s">
        <v>43</v>
      </c>
      <c r="F605" s="62">
        <v>177</v>
      </c>
      <c r="G605" s="53">
        <v>13.86</v>
      </c>
      <c r="H605" s="53">
        <f t="shared" si="88"/>
        <v>18.2</v>
      </c>
      <c r="I605" s="53">
        <f t="shared" si="89"/>
        <v>3221.4</v>
      </c>
      <c r="J605" s="54">
        <f t="shared" si="87"/>
        <v>3.8477366197265793E-5</v>
      </c>
    </row>
    <row r="606" spans="1:10" ht="38.25" x14ac:dyDescent="0.2">
      <c r="A606" s="39" t="s">
        <v>1061</v>
      </c>
      <c r="B606" s="40" t="s">
        <v>814</v>
      </c>
      <c r="C606" s="41" t="s">
        <v>22</v>
      </c>
      <c r="D606" s="29" t="s">
        <v>815</v>
      </c>
      <c r="E606" s="30" t="s">
        <v>43</v>
      </c>
      <c r="F606" s="62">
        <v>4</v>
      </c>
      <c r="G606" s="53">
        <v>10.41</v>
      </c>
      <c r="H606" s="53">
        <f t="shared" si="88"/>
        <v>13.67</v>
      </c>
      <c r="I606" s="53">
        <f t="shared" si="89"/>
        <v>54.68</v>
      </c>
      <c r="J606" s="54">
        <f t="shared" si="87"/>
        <v>6.5311429306093419E-7</v>
      </c>
    </row>
    <row r="607" spans="1:10" ht="25.5" x14ac:dyDescent="0.2">
      <c r="A607" s="39" t="s">
        <v>1062</v>
      </c>
      <c r="B607" s="40" t="s">
        <v>393</v>
      </c>
      <c r="C607" s="41" t="s">
        <v>27</v>
      </c>
      <c r="D607" s="29" t="s">
        <v>2459</v>
      </c>
      <c r="E607" s="30" t="s">
        <v>43</v>
      </c>
      <c r="F607" s="62">
        <v>12</v>
      </c>
      <c r="G607" s="53">
        <v>6.59</v>
      </c>
      <c r="H607" s="53">
        <f t="shared" si="88"/>
        <v>8.65</v>
      </c>
      <c r="I607" s="53">
        <f t="shared" si="89"/>
        <v>103.8</v>
      </c>
      <c r="J607" s="54">
        <f t="shared" si="87"/>
        <v>1.2398182812678304E-6</v>
      </c>
    </row>
    <row r="608" spans="1:10" x14ac:dyDescent="0.2">
      <c r="A608" s="42" t="s">
        <v>1063</v>
      </c>
      <c r="B608" s="43"/>
      <c r="C608" s="43"/>
      <c r="D608" s="31" t="s">
        <v>2560</v>
      </c>
      <c r="E608" s="43" t="s">
        <v>2740</v>
      </c>
      <c r="F608" s="63"/>
      <c r="G608" s="43"/>
      <c r="H608" s="43"/>
      <c r="I608" s="55"/>
      <c r="J608" s="56"/>
    </row>
    <row r="609" spans="1:10" ht="25.5" x14ac:dyDescent="0.2">
      <c r="A609" s="39" t="s">
        <v>1064</v>
      </c>
      <c r="B609" s="40" t="s">
        <v>872</v>
      </c>
      <c r="C609" s="41" t="s">
        <v>27</v>
      </c>
      <c r="D609" s="29" t="s">
        <v>2561</v>
      </c>
      <c r="E609" s="30" t="s">
        <v>43</v>
      </c>
      <c r="F609" s="62">
        <v>131</v>
      </c>
      <c r="G609" s="53">
        <v>70.400000000000006</v>
      </c>
      <c r="H609" s="53">
        <f>ROUND(G609 * (1 + 31.29 / 100), 2)</f>
        <v>92.43</v>
      </c>
      <c r="I609" s="53">
        <f>ROUND(F609 * H609, 2)</f>
        <v>12108.33</v>
      </c>
      <c r="J609" s="54">
        <f t="shared" si="87"/>
        <v>1.4462551916785848E-4</v>
      </c>
    </row>
    <row r="610" spans="1:10" x14ac:dyDescent="0.2">
      <c r="A610" s="39" t="s">
        <v>1065</v>
      </c>
      <c r="B610" s="40" t="s">
        <v>1066</v>
      </c>
      <c r="C610" s="41" t="s">
        <v>30</v>
      </c>
      <c r="D610" s="29" t="s">
        <v>1067</v>
      </c>
      <c r="E610" s="30" t="s">
        <v>43</v>
      </c>
      <c r="F610" s="62">
        <v>33</v>
      </c>
      <c r="G610" s="53">
        <v>50.13</v>
      </c>
      <c r="H610" s="53">
        <f>ROUND(G610 * (1 + 31.29 / 100), 2)</f>
        <v>65.819999999999993</v>
      </c>
      <c r="I610" s="53">
        <f>ROUND(F610 * H610, 2)</f>
        <v>2172.06</v>
      </c>
      <c r="J610" s="54">
        <f t="shared" si="87"/>
        <v>2.5943735029003888E-5</v>
      </c>
    </row>
    <row r="611" spans="1:10" x14ac:dyDescent="0.2">
      <c r="A611" s="42" t="s">
        <v>1068</v>
      </c>
      <c r="B611" s="43"/>
      <c r="C611" s="43"/>
      <c r="D611" s="31" t="s">
        <v>2564</v>
      </c>
      <c r="E611" s="43" t="s">
        <v>2740</v>
      </c>
      <c r="F611" s="63"/>
      <c r="G611" s="43"/>
      <c r="H611" s="43"/>
      <c r="I611" s="55"/>
      <c r="J611" s="56"/>
    </row>
    <row r="612" spans="1:10" x14ac:dyDescent="0.2">
      <c r="A612" s="39" t="s">
        <v>1069</v>
      </c>
      <c r="B612" s="40" t="s">
        <v>880</v>
      </c>
      <c r="C612" s="41" t="s">
        <v>27</v>
      </c>
      <c r="D612" s="29" t="s">
        <v>2565</v>
      </c>
      <c r="E612" s="30" t="s">
        <v>150</v>
      </c>
      <c r="F612" s="62">
        <v>20723.95</v>
      </c>
      <c r="G612" s="53">
        <v>12.36</v>
      </c>
      <c r="H612" s="53">
        <f>ROUND(G612 * (1 + 31.29 / 100), 2)</f>
        <v>16.23</v>
      </c>
      <c r="I612" s="53">
        <f>ROUND(F612 * H612, 2)</f>
        <v>336349.71</v>
      </c>
      <c r="J612" s="54">
        <f t="shared" si="87"/>
        <v>4.0174616508394335E-3</v>
      </c>
    </row>
    <row r="613" spans="1:10" ht="25.5" x14ac:dyDescent="0.2">
      <c r="A613" s="39" t="s">
        <v>1070</v>
      </c>
      <c r="B613" s="40" t="s">
        <v>882</v>
      </c>
      <c r="C613" s="41" t="s">
        <v>94</v>
      </c>
      <c r="D613" s="29" t="s">
        <v>2566</v>
      </c>
      <c r="E613" s="30" t="s">
        <v>150</v>
      </c>
      <c r="F613" s="62">
        <v>1362.4</v>
      </c>
      <c r="G613" s="53">
        <v>8.26</v>
      </c>
      <c r="H613" s="53">
        <f>ROUND(G613 * (1 + 31.29 / 100), 2)</f>
        <v>10.84</v>
      </c>
      <c r="I613" s="53">
        <f>ROUND(F613 * H613, 2)</f>
        <v>14768.42</v>
      </c>
      <c r="J613" s="54">
        <f t="shared" si="87"/>
        <v>1.7639843064972497E-4</v>
      </c>
    </row>
    <row r="614" spans="1:10" x14ac:dyDescent="0.2">
      <c r="A614" s="42" t="s">
        <v>1071</v>
      </c>
      <c r="B614" s="43"/>
      <c r="C614" s="43"/>
      <c r="D614" s="31" t="s">
        <v>2567</v>
      </c>
      <c r="E614" s="43" t="s">
        <v>2740</v>
      </c>
      <c r="F614" s="63"/>
      <c r="G614" s="43"/>
      <c r="H614" s="43"/>
      <c r="I614" s="55"/>
      <c r="J614" s="56"/>
    </row>
    <row r="615" spans="1:10" x14ac:dyDescent="0.2">
      <c r="A615" s="39" t="s">
        <v>1072</v>
      </c>
      <c r="B615" s="40" t="s">
        <v>885</v>
      </c>
      <c r="C615" s="41" t="s">
        <v>27</v>
      </c>
      <c r="D615" s="29" t="s">
        <v>2568</v>
      </c>
      <c r="E615" s="30" t="s">
        <v>43</v>
      </c>
      <c r="F615" s="62">
        <v>11</v>
      </c>
      <c r="G615" s="53">
        <v>14.58</v>
      </c>
      <c r="H615" s="53">
        <f>ROUND(G615 * (1 + 31.29 / 100), 2)</f>
        <v>19.14</v>
      </c>
      <c r="I615" s="53">
        <f>ROUND(F615 * H615, 2)</f>
        <v>210.54</v>
      </c>
      <c r="J615" s="54">
        <f t="shared" si="87"/>
        <v>2.5147528028721485E-6</v>
      </c>
    </row>
    <row r="616" spans="1:10" x14ac:dyDescent="0.2">
      <c r="A616" s="42" t="s">
        <v>1073</v>
      </c>
      <c r="B616" s="43"/>
      <c r="C616" s="43"/>
      <c r="D616" s="31" t="s">
        <v>2569</v>
      </c>
      <c r="E616" s="43" t="s">
        <v>2740</v>
      </c>
      <c r="F616" s="63"/>
      <c r="G616" s="43"/>
      <c r="H616" s="43"/>
      <c r="I616" s="55"/>
      <c r="J616" s="56"/>
    </row>
    <row r="617" spans="1:10" ht="38.25" x14ac:dyDescent="0.2">
      <c r="A617" s="39" t="s">
        <v>1074</v>
      </c>
      <c r="B617" s="40" t="s">
        <v>380</v>
      </c>
      <c r="C617" s="41" t="s">
        <v>30</v>
      </c>
      <c r="D617" s="29" t="s">
        <v>381</v>
      </c>
      <c r="E617" s="30" t="s">
        <v>150</v>
      </c>
      <c r="F617" s="62">
        <v>68.3</v>
      </c>
      <c r="G617" s="53">
        <v>8.56</v>
      </c>
      <c r="H617" s="53">
        <f t="shared" ref="H617:H623" si="90">ROUND(G617 * (1 + 31.29 / 100), 2)</f>
        <v>11.24</v>
      </c>
      <c r="I617" s="53">
        <f t="shared" ref="I617:I623" si="91">ROUND(F617 * H617, 2)</f>
        <v>767.69</v>
      </c>
      <c r="J617" s="54">
        <f t="shared" si="87"/>
        <v>9.1695192326252487E-6</v>
      </c>
    </row>
    <row r="618" spans="1:10" ht="38.25" x14ac:dyDescent="0.2">
      <c r="A618" s="39" t="s">
        <v>1075</v>
      </c>
      <c r="B618" s="40" t="s">
        <v>283</v>
      </c>
      <c r="C618" s="41" t="s">
        <v>30</v>
      </c>
      <c r="D618" s="29" t="s">
        <v>284</v>
      </c>
      <c r="E618" s="30" t="s">
        <v>150</v>
      </c>
      <c r="F618" s="62">
        <v>11.4</v>
      </c>
      <c r="G618" s="53">
        <v>11.15</v>
      </c>
      <c r="H618" s="53">
        <f t="shared" si="90"/>
        <v>14.64</v>
      </c>
      <c r="I618" s="53">
        <f t="shared" si="91"/>
        <v>166.9</v>
      </c>
      <c r="J618" s="54">
        <f t="shared" si="87"/>
        <v>1.9935035755645559E-6</v>
      </c>
    </row>
    <row r="619" spans="1:10" ht="38.25" x14ac:dyDescent="0.2">
      <c r="A619" s="39" t="s">
        <v>1076</v>
      </c>
      <c r="B619" s="40" t="s">
        <v>478</v>
      </c>
      <c r="C619" s="41" t="s">
        <v>30</v>
      </c>
      <c r="D619" s="29" t="s">
        <v>479</v>
      </c>
      <c r="E619" s="30" t="s">
        <v>150</v>
      </c>
      <c r="F619" s="62">
        <v>0.3</v>
      </c>
      <c r="G619" s="53">
        <v>12.04</v>
      </c>
      <c r="H619" s="53">
        <f t="shared" si="90"/>
        <v>15.81</v>
      </c>
      <c r="I619" s="53">
        <f t="shared" si="91"/>
        <v>4.74</v>
      </c>
      <c r="J619" s="54">
        <f t="shared" si="87"/>
        <v>5.6615979318010757E-8</v>
      </c>
    </row>
    <row r="620" spans="1:10" ht="38.25" x14ac:dyDescent="0.2">
      <c r="A620" s="39" t="s">
        <v>1077</v>
      </c>
      <c r="B620" s="40" t="s">
        <v>893</v>
      </c>
      <c r="C620" s="41" t="s">
        <v>30</v>
      </c>
      <c r="D620" s="29" t="s">
        <v>894</v>
      </c>
      <c r="E620" s="30" t="s">
        <v>150</v>
      </c>
      <c r="F620" s="62">
        <v>379.75</v>
      </c>
      <c r="G620" s="53">
        <v>12.9</v>
      </c>
      <c r="H620" s="53">
        <f t="shared" si="90"/>
        <v>16.940000000000001</v>
      </c>
      <c r="I620" s="53">
        <f t="shared" si="91"/>
        <v>6432.97</v>
      </c>
      <c r="J620" s="54">
        <f t="shared" si="87"/>
        <v>7.683731993109359E-5</v>
      </c>
    </row>
    <row r="621" spans="1:10" ht="38.25" x14ac:dyDescent="0.2">
      <c r="A621" s="39" t="s">
        <v>1078</v>
      </c>
      <c r="B621" s="40" t="s">
        <v>896</v>
      </c>
      <c r="C621" s="41" t="s">
        <v>30</v>
      </c>
      <c r="D621" s="29" t="s">
        <v>897</v>
      </c>
      <c r="E621" s="30" t="s">
        <v>150</v>
      </c>
      <c r="F621" s="62">
        <v>57.3</v>
      </c>
      <c r="G621" s="53">
        <v>16.690000000000001</v>
      </c>
      <c r="H621" s="53">
        <f t="shared" si="90"/>
        <v>21.91</v>
      </c>
      <c r="I621" s="53">
        <f t="shared" si="91"/>
        <v>1255.44</v>
      </c>
      <c r="J621" s="54">
        <f t="shared" si="87"/>
        <v>1.4995351281646291E-5</v>
      </c>
    </row>
    <row r="622" spans="1:10" ht="25.5" x14ac:dyDescent="0.2">
      <c r="A622" s="44" t="s">
        <v>1079</v>
      </c>
      <c r="B622" s="45" t="s">
        <v>490</v>
      </c>
      <c r="C622" s="46" t="s">
        <v>30</v>
      </c>
      <c r="D622" s="32" t="s">
        <v>491</v>
      </c>
      <c r="E622" s="33" t="s">
        <v>43</v>
      </c>
      <c r="F622" s="64">
        <v>449</v>
      </c>
      <c r="G622" s="57">
        <v>1.67</v>
      </c>
      <c r="H622" s="57">
        <f t="shared" si="90"/>
        <v>2.19</v>
      </c>
      <c r="I622" s="57">
        <f t="shared" si="91"/>
        <v>983.31</v>
      </c>
      <c r="J622" s="58">
        <f t="shared" si="87"/>
        <v>1.1744949076623028E-5</v>
      </c>
    </row>
    <row r="623" spans="1:10" ht="25.5" x14ac:dyDescent="0.2">
      <c r="A623" s="44" t="s">
        <v>1080</v>
      </c>
      <c r="B623" s="45" t="s">
        <v>900</v>
      </c>
      <c r="C623" s="46" t="s">
        <v>30</v>
      </c>
      <c r="D623" s="32" t="s">
        <v>901</v>
      </c>
      <c r="E623" s="33" t="s">
        <v>43</v>
      </c>
      <c r="F623" s="64">
        <v>64</v>
      </c>
      <c r="G623" s="57">
        <v>1.79</v>
      </c>
      <c r="H623" s="57">
        <f t="shared" si="90"/>
        <v>2.35</v>
      </c>
      <c r="I623" s="57">
        <f t="shared" si="91"/>
        <v>150.4</v>
      </c>
      <c r="J623" s="58">
        <f t="shared" si="87"/>
        <v>1.7964226349005945E-6</v>
      </c>
    </row>
    <row r="624" spans="1:10" x14ac:dyDescent="0.2">
      <c r="A624" s="42" t="s">
        <v>1081</v>
      </c>
      <c r="B624" s="43"/>
      <c r="C624" s="43"/>
      <c r="D624" s="31" t="s">
        <v>2582</v>
      </c>
      <c r="E624" s="43" t="s">
        <v>2740</v>
      </c>
      <c r="F624" s="63"/>
      <c r="G624" s="43"/>
      <c r="H624" s="43"/>
      <c r="I624" s="55"/>
      <c r="J624" s="56"/>
    </row>
    <row r="625" spans="1:10" x14ac:dyDescent="0.2">
      <c r="A625" s="42" t="s">
        <v>1082</v>
      </c>
      <c r="B625" s="43"/>
      <c r="C625" s="43"/>
      <c r="D625" s="31" t="s">
        <v>2533</v>
      </c>
      <c r="E625" s="43" t="s">
        <v>2740</v>
      </c>
      <c r="F625" s="63"/>
      <c r="G625" s="43"/>
      <c r="H625" s="43"/>
      <c r="I625" s="55"/>
      <c r="J625" s="56"/>
    </row>
    <row r="626" spans="1:10" ht="25.5" x14ac:dyDescent="0.2">
      <c r="A626" s="39" t="s">
        <v>1083</v>
      </c>
      <c r="B626" s="40" t="s">
        <v>995</v>
      </c>
      <c r="C626" s="41" t="s">
        <v>27</v>
      </c>
      <c r="D626" s="29" t="s">
        <v>2577</v>
      </c>
      <c r="E626" s="30" t="s">
        <v>43</v>
      </c>
      <c r="F626" s="62">
        <v>6</v>
      </c>
      <c r="G626" s="53">
        <v>1291.1500000000001</v>
      </c>
      <c r="H626" s="53">
        <f>ROUND(G626 * (1 + 31.29 / 100), 2)</f>
        <v>1695.15</v>
      </c>
      <c r="I626" s="53">
        <f>ROUND(F626 * H626, 2)</f>
        <v>10170.9</v>
      </c>
      <c r="J626" s="54">
        <f t="shared" si="87"/>
        <v>1.2148427511509611E-4</v>
      </c>
    </row>
    <row r="627" spans="1:10" x14ac:dyDescent="0.2">
      <c r="A627" s="42" t="s">
        <v>1084</v>
      </c>
      <c r="B627" s="43"/>
      <c r="C627" s="43"/>
      <c r="D627" s="31" t="s">
        <v>2535</v>
      </c>
      <c r="E627" s="43" t="s">
        <v>2740</v>
      </c>
      <c r="F627" s="63"/>
      <c r="G627" s="43"/>
      <c r="H627" s="43"/>
      <c r="I627" s="55"/>
      <c r="J627" s="56"/>
    </row>
    <row r="628" spans="1:10" x14ac:dyDescent="0.2">
      <c r="A628" s="39" t="s">
        <v>1085</v>
      </c>
      <c r="B628" s="40" t="s">
        <v>781</v>
      </c>
      <c r="C628" s="41" t="s">
        <v>27</v>
      </c>
      <c r="D628" s="29" t="s">
        <v>2536</v>
      </c>
      <c r="E628" s="30" t="s">
        <v>43</v>
      </c>
      <c r="F628" s="62">
        <v>123</v>
      </c>
      <c r="G628" s="53">
        <v>6.65</v>
      </c>
      <c r="H628" s="53">
        <f>ROUND(G628 * (1 + 31.29 / 100), 2)</f>
        <v>8.73</v>
      </c>
      <c r="I628" s="53">
        <f>ROUND(F628 * H628, 2)</f>
        <v>1073.79</v>
      </c>
      <c r="J628" s="54">
        <f t="shared" si="87"/>
        <v>1.2825669289427587E-5</v>
      </c>
    </row>
    <row r="629" spans="1:10" ht="25.5" x14ac:dyDescent="0.2">
      <c r="A629" s="39" t="s">
        <v>1086</v>
      </c>
      <c r="B629" s="40" t="s">
        <v>783</v>
      </c>
      <c r="C629" s="41" t="s">
        <v>30</v>
      </c>
      <c r="D629" s="29" t="s">
        <v>784</v>
      </c>
      <c r="E629" s="30" t="s">
        <v>43</v>
      </c>
      <c r="F629" s="62">
        <v>12</v>
      </c>
      <c r="G629" s="53">
        <v>991.2</v>
      </c>
      <c r="H629" s="53">
        <f>ROUND(G629 * (1 + 31.29 / 100), 2)</f>
        <v>1301.3499999999999</v>
      </c>
      <c r="I629" s="53">
        <f>ROUND(F629 * H629, 2)</f>
        <v>15616.2</v>
      </c>
      <c r="J629" s="54">
        <f t="shared" si="87"/>
        <v>1.8652456882403367E-4</v>
      </c>
    </row>
    <row r="630" spans="1:10" x14ac:dyDescent="0.2">
      <c r="A630" s="39" t="s">
        <v>1087</v>
      </c>
      <c r="B630" s="40" t="s">
        <v>786</v>
      </c>
      <c r="C630" s="41" t="s">
        <v>94</v>
      </c>
      <c r="D630" s="29" t="s">
        <v>787</v>
      </c>
      <c r="E630" s="30" t="s">
        <v>43</v>
      </c>
      <c r="F630" s="62">
        <v>218</v>
      </c>
      <c r="G630" s="53">
        <v>17.86</v>
      </c>
      <c r="H630" s="53">
        <f>ROUND(G630 * (1 + 31.29 / 100), 2)</f>
        <v>23.45</v>
      </c>
      <c r="I630" s="53">
        <f>ROUND(F630 * H630, 2)</f>
        <v>5112.1000000000004</v>
      </c>
      <c r="J630" s="54">
        <f t="shared" si="87"/>
        <v>6.1060453137468942E-5</v>
      </c>
    </row>
    <row r="631" spans="1:10" x14ac:dyDescent="0.2">
      <c r="A631" s="42" t="s">
        <v>1088</v>
      </c>
      <c r="B631" s="43"/>
      <c r="C631" s="43"/>
      <c r="D631" s="31" t="s">
        <v>2537</v>
      </c>
      <c r="E631" s="43" t="s">
        <v>2740</v>
      </c>
      <c r="F631" s="63"/>
      <c r="G631" s="43"/>
      <c r="H631" s="43"/>
      <c r="I631" s="55"/>
      <c r="J631" s="56"/>
    </row>
    <row r="632" spans="1:10" ht="38.25" x14ac:dyDescent="0.2">
      <c r="A632" s="44" t="s">
        <v>1089</v>
      </c>
      <c r="B632" s="45" t="s">
        <v>790</v>
      </c>
      <c r="C632" s="46" t="s">
        <v>27</v>
      </c>
      <c r="D632" s="32" t="s">
        <v>2538</v>
      </c>
      <c r="E632" s="33" t="s">
        <v>43</v>
      </c>
      <c r="F632" s="64">
        <v>2</v>
      </c>
      <c r="G632" s="57">
        <v>104.57</v>
      </c>
      <c r="H632" s="57">
        <f>ROUND(G632 * (1 + 31.29 / 100), 2)</f>
        <v>137.29</v>
      </c>
      <c r="I632" s="57">
        <f>ROUND(F632 * H632, 2)</f>
        <v>274.58</v>
      </c>
      <c r="J632" s="58">
        <f t="shared" si="87"/>
        <v>3.2796657386370024E-6</v>
      </c>
    </row>
    <row r="633" spans="1:10" x14ac:dyDescent="0.2">
      <c r="A633" s="39" t="s">
        <v>1090</v>
      </c>
      <c r="B633" s="40" t="s">
        <v>792</v>
      </c>
      <c r="C633" s="41" t="s">
        <v>27</v>
      </c>
      <c r="D633" s="29" t="s">
        <v>2539</v>
      </c>
      <c r="E633" s="30" t="s">
        <v>43</v>
      </c>
      <c r="F633" s="62">
        <v>1</v>
      </c>
      <c r="G633" s="53">
        <v>1045.75</v>
      </c>
      <c r="H633" s="53">
        <f>ROUND(G633 * (1 + 31.29 / 100), 2)</f>
        <v>1372.97</v>
      </c>
      <c r="I633" s="53">
        <f>ROUND(F633 * H633, 2)</f>
        <v>1372.97</v>
      </c>
      <c r="J633" s="54">
        <f t="shared" si="87"/>
        <v>1.6399164794145405E-5</v>
      </c>
    </row>
    <row r="634" spans="1:10" x14ac:dyDescent="0.2">
      <c r="A634" s="44" t="s">
        <v>1091</v>
      </c>
      <c r="B634" s="45" t="s">
        <v>794</v>
      </c>
      <c r="C634" s="46" t="s">
        <v>27</v>
      </c>
      <c r="D634" s="32" t="s">
        <v>2540</v>
      </c>
      <c r="E634" s="33" t="s">
        <v>43</v>
      </c>
      <c r="F634" s="64">
        <v>1</v>
      </c>
      <c r="G634" s="57">
        <v>152.75</v>
      </c>
      <c r="H634" s="57">
        <f>ROUND(G634 * (1 + 31.29 / 100), 2)</f>
        <v>200.55</v>
      </c>
      <c r="I634" s="57">
        <f>ROUND(F634 * H634, 2)</f>
        <v>200.55</v>
      </c>
      <c r="J634" s="58">
        <f t="shared" si="87"/>
        <v>2.3954292515246957E-6</v>
      </c>
    </row>
    <row r="635" spans="1:10" x14ac:dyDescent="0.2">
      <c r="A635" s="42" t="s">
        <v>1092</v>
      </c>
      <c r="B635" s="43"/>
      <c r="C635" s="43"/>
      <c r="D635" s="31" t="s">
        <v>2541</v>
      </c>
      <c r="E635" s="43" t="s">
        <v>2740</v>
      </c>
      <c r="F635" s="63"/>
      <c r="G635" s="43"/>
      <c r="H635" s="43"/>
      <c r="I635" s="55"/>
      <c r="J635" s="56"/>
    </row>
    <row r="636" spans="1:10" ht="25.5" x14ac:dyDescent="0.2">
      <c r="A636" s="39" t="s">
        <v>1093</v>
      </c>
      <c r="B636" s="40" t="s">
        <v>1094</v>
      </c>
      <c r="C636" s="41" t="s">
        <v>1007</v>
      </c>
      <c r="D636" s="29" t="s">
        <v>2583</v>
      </c>
      <c r="E636" s="30" t="s">
        <v>52</v>
      </c>
      <c r="F636" s="62">
        <v>1</v>
      </c>
      <c r="G636" s="53">
        <v>1911.14</v>
      </c>
      <c r="H636" s="53">
        <f>ROUND(G636 * (1 + 31.29 / 100), 2)</f>
        <v>2509.14</v>
      </c>
      <c r="I636" s="53">
        <f>ROUND(F636 * H636, 2)</f>
        <v>2509.14</v>
      </c>
      <c r="J636" s="54">
        <f t="shared" si="87"/>
        <v>2.9969919482277109E-5</v>
      </c>
    </row>
    <row r="637" spans="1:10" ht="25.5" x14ac:dyDescent="0.2">
      <c r="A637" s="44" t="s">
        <v>1095</v>
      </c>
      <c r="B637" s="45" t="s">
        <v>1011</v>
      </c>
      <c r="C637" s="46" t="s">
        <v>94</v>
      </c>
      <c r="D637" s="32" t="s">
        <v>1012</v>
      </c>
      <c r="E637" s="33" t="s">
        <v>43</v>
      </c>
      <c r="F637" s="64">
        <v>1</v>
      </c>
      <c r="G637" s="57">
        <v>276.33</v>
      </c>
      <c r="H637" s="57">
        <f>ROUND(G637 * (1 + 31.29 / 100), 2)</f>
        <v>362.79</v>
      </c>
      <c r="I637" s="57">
        <f>ROUND(F637 * H637, 2)</f>
        <v>362.79</v>
      </c>
      <c r="J637" s="58">
        <f t="shared" si="87"/>
        <v>4.333272391725975E-6</v>
      </c>
    </row>
    <row r="638" spans="1:10" x14ac:dyDescent="0.2">
      <c r="A638" s="44" t="s">
        <v>1096</v>
      </c>
      <c r="B638" s="45" t="s">
        <v>805</v>
      </c>
      <c r="C638" s="46" t="s">
        <v>27</v>
      </c>
      <c r="D638" s="32" t="s">
        <v>2545</v>
      </c>
      <c r="E638" s="33" t="s">
        <v>43</v>
      </c>
      <c r="F638" s="64">
        <v>5</v>
      </c>
      <c r="G638" s="57">
        <v>18.600000000000001</v>
      </c>
      <c r="H638" s="57">
        <f>ROUND(G638 * (1 + 31.29 / 100), 2)</f>
        <v>24.42</v>
      </c>
      <c r="I638" s="57">
        <f>ROUND(F638 * H638, 2)</f>
        <v>122.1</v>
      </c>
      <c r="J638" s="58">
        <f t="shared" si="87"/>
        <v>1.4583989609133149E-6</v>
      </c>
    </row>
    <row r="639" spans="1:10" x14ac:dyDescent="0.2">
      <c r="A639" s="39" t="s">
        <v>1097</v>
      </c>
      <c r="B639" s="40" t="s">
        <v>807</v>
      </c>
      <c r="C639" s="41" t="s">
        <v>94</v>
      </c>
      <c r="D639" s="29" t="s">
        <v>808</v>
      </c>
      <c r="E639" s="30" t="s">
        <v>43</v>
      </c>
      <c r="F639" s="62">
        <v>2</v>
      </c>
      <c r="G639" s="53">
        <v>91.09</v>
      </c>
      <c r="H639" s="53">
        <f>ROUND(G639 * (1 + 31.29 / 100), 2)</f>
        <v>119.59</v>
      </c>
      <c r="I639" s="53">
        <f>ROUND(F639 * H639, 2)</f>
        <v>239.18</v>
      </c>
      <c r="J639" s="54">
        <f t="shared" si="87"/>
        <v>2.8568375386670489E-6</v>
      </c>
    </row>
    <row r="640" spans="1:10" x14ac:dyDescent="0.2">
      <c r="A640" s="42" t="s">
        <v>1098</v>
      </c>
      <c r="B640" s="43"/>
      <c r="C640" s="43"/>
      <c r="D640" s="31" t="s">
        <v>2547</v>
      </c>
      <c r="E640" s="43" t="s">
        <v>2740</v>
      </c>
      <c r="F640" s="63"/>
      <c r="G640" s="43"/>
      <c r="H640" s="43"/>
      <c r="I640" s="55"/>
      <c r="J640" s="56"/>
    </row>
    <row r="641" spans="1:10" x14ac:dyDescent="0.2">
      <c r="A641" s="39" t="s">
        <v>1099</v>
      </c>
      <c r="B641" s="40" t="s">
        <v>440</v>
      </c>
      <c r="C641" s="41" t="s">
        <v>27</v>
      </c>
      <c r="D641" s="29" t="s">
        <v>2482</v>
      </c>
      <c r="E641" s="30" t="s">
        <v>43</v>
      </c>
      <c r="F641" s="62">
        <v>33</v>
      </c>
      <c r="G641" s="53">
        <v>58.87</v>
      </c>
      <c r="H641" s="53">
        <f t="shared" ref="H641:H648" si="92">ROUND(G641 * (1 + 31.29 / 100), 2)</f>
        <v>77.290000000000006</v>
      </c>
      <c r="I641" s="53">
        <f t="shared" ref="I641:I648" si="93">ROUND(F641 * H641, 2)</f>
        <v>2550.5700000000002</v>
      </c>
      <c r="J641" s="54">
        <f t="shared" si="87"/>
        <v>3.0464771807835167E-5</v>
      </c>
    </row>
    <row r="642" spans="1:10" ht="38.25" x14ac:dyDescent="0.2">
      <c r="A642" s="39" t="s">
        <v>1100</v>
      </c>
      <c r="B642" s="40" t="s">
        <v>814</v>
      </c>
      <c r="C642" s="41" t="s">
        <v>22</v>
      </c>
      <c r="D642" s="29" t="s">
        <v>815</v>
      </c>
      <c r="E642" s="30" t="s">
        <v>43</v>
      </c>
      <c r="F642" s="62">
        <v>2</v>
      </c>
      <c r="G642" s="53">
        <v>10.41</v>
      </c>
      <c r="H642" s="53">
        <f t="shared" si="92"/>
        <v>13.67</v>
      </c>
      <c r="I642" s="53">
        <f t="shared" si="93"/>
        <v>27.34</v>
      </c>
      <c r="J642" s="54">
        <f t="shared" si="87"/>
        <v>3.2655714653046709E-7</v>
      </c>
    </row>
    <row r="643" spans="1:10" ht="25.5" x14ac:dyDescent="0.2">
      <c r="A643" s="39" t="s">
        <v>1101</v>
      </c>
      <c r="B643" s="40" t="s">
        <v>393</v>
      </c>
      <c r="C643" s="41" t="s">
        <v>27</v>
      </c>
      <c r="D643" s="29" t="s">
        <v>2459</v>
      </c>
      <c r="E643" s="30" t="s">
        <v>43</v>
      </c>
      <c r="F643" s="62">
        <v>33</v>
      </c>
      <c r="G643" s="53">
        <v>6.59</v>
      </c>
      <c r="H643" s="53">
        <f t="shared" si="92"/>
        <v>8.65</v>
      </c>
      <c r="I643" s="53">
        <f t="shared" si="93"/>
        <v>285.45</v>
      </c>
      <c r="J643" s="54">
        <f t="shared" si="87"/>
        <v>3.4095002734865334E-6</v>
      </c>
    </row>
    <row r="644" spans="1:10" ht="25.5" x14ac:dyDescent="0.2">
      <c r="A644" s="39" t="s">
        <v>1102</v>
      </c>
      <c r="B644" s="40" t="s">
        <v>395</v>
      </c>
      <c r="C644" s="41" t="s">
        <v>27</v>
      </c>
      <c r="D644" s="29" t="s">
        <v>2460</v>
      </c>
      <c r="E644" s="30" t="s">
        <v>43</v>
      </c>
      <c r="F644" s="62">
        <v>6</v>
      </c>
      <c r="G644" s="53">
        <v>22.39</v>
      </c>
      <c r="H644" s="53">
        <f t="shared" si="92"/>
        <v>29.4</v>
      </c>
      <c r="I644" s="53">
        <f t="shared" si="93"/>
        <v>176.4</v>
      </c>
      <c r="J644" s="54">
        <f t="shared" si="87"/>
        <v>2.1069744201892609E-6</v>
      </c>
    </row>
    <row r="645" spans="1:10" ht="25.5" x14ac:dyDescent="0.2">
      <c r="A645" s="39" t="s">
        <v>1103</v>
      </c>
      <c r="B645" s="40" t="s">
        <v>819</v>
      </c>
      <c r="C645" s="41" t="s">
        <v>27</v>
      </c>
      <c r="D645" s="29" t="s">
        <v>2548</v>
      </c>
      <c r="E645" s="30" t="s">
        <v>43</v>
      </c>
      <c r="F645" s="62">
        <v>1</v>
      </c>
      <c r="G645" s="53">
        <v>10.83</v>
      </c>
      <c r="H645" s="53">
        <f t="shared" si="92"/>
        <v>14.22</v>
      </c>
      <c r="I645" s="53">
        <f t="shared" si="93"/>
        <v>14.22</v>
      </c>
      <c r="J645" s="54">
        <f t="shared" ref="J645:J708" si="94">I645 / 83721946.65</f>
        <v>1.6984793795403228E-7</v>
      </c>
    </row>
    <row r="646" spans="1:10" ht="25.5" x14ac:dyDescent="0.2">
      <c r="A646" s="39" t="s">
        <v>1104</v>
      </c>
      <c r="B646" s="40" t="s">
        <v>397</v>
      </c>
      <c r="C646" s="41" t="s">
        <v>27</v>
      </c>
      <c r="D646" s="29" t="s">
        <v>2461</v>
      </c>
      <c r="E646" s="30" t="s">
        <v>43</v>
      </c>
      <c r="F646" s="62">
        <v>5</v>
      </c>
      <c r="G646" s="53">
        <v>12.7</v>
      </c>
      <c r="H646" s="53">
        <f t="shared" si="92"/>
        <v>16.670000000000002</v>
      </c>
      <c r="I646" s="53">
        <f t="shared" si="93"/>
        <v>83.35</v>
      </c>
      <c r="J646" s="54">
        <f t="shared" si="94"/>
        <v>9.9555735783885998E-7</v>
      </c>
    </row>
    <row r="647" spans="1:10" ht="25.5" x14ac:dyDescent="0.2">
      <c r="A647" s="39" t="s">
        <v>1105</v>
      </c>
      <c r="B647" s="40" t="s">
        <v>401</v>
      </c>
      <c r="C647" s="41" t="s">
        <v>27</v>
      </c>
      <c r="D647" s="29" t="s">
        <v>2463</v>
      </c>
      <c r="E647" s="30" t="s">
        <v>43</v>
      </c>
      <c r="F647" s="62">
        <v>68</v>
      </c>
      <c r="G647" s="53">
        <v>5.0599999999999996</v>
      </c>
      <c r="H647" s="53">
        <f t="shared" si="92"/>
        <v>6.64</v>
      </c>
      <c r="I647" s="53">
        <f t="shared" si="93"/>
        <v>451.52</v>
      </c>
      <c r="J647" s="54">
        <f t="shared" si="94"/>
        <v>5.39309008052072E-6</v>
      </c>
    </row>
    <row r="648" spans="1:10" x14ac:dyDescent="0.2">
      <c r="A648" s="39" t="s">
        <v>1106</v>
      </c>
      <c r="B648" s="40" t="s">
        <v>442</v>
      </c>
      <c r="C648" s="41" t="s">
        <v>27</v>
      </c>
      <c r="D648" s="29" t="s">
        <v>2483</v>
      </c>
      <c r="E648" s="30" t="s">
        <v>43</v>
      </c>
      <c r="F648" s="62">
        <v>216</v>
      </c>
      <c r="G648" s="53">
        <v>12.56</v>
      </c>
      <c r="H648" s="53">
        <f t="shared" si="92"/>
        <v>16.489999999999998</v>
      </c>
      <c r="I648" s="53">
        <f t="shared" si="93"/>
        <v>3561.84</v>
      </c>
      <c r="J648" s="54">
        <f t="shared" si="94"/>
        <v>4.2543683496637857E-5</v>
      </c>
    </row>
    <row r="649" spans="1:10" x14ac:dyDescent="0.2">
      <c r="A649" s="42" t="s">
        <v>1107</v>
      </c>
      <c r="B649" s="43"/>
      <c r="C649" s="43"/>
      <c r="D649" s="31" t="s">
        <v>2549</v>
      </c>
      <c r="E649" s="43" t="s">
        <v>2740</v>
      </c>
      <c r="F649" s="63"/>
      <c r="G649" s="43"/>
      <c r="H649" s="43"/>
      <c r="I649" s="55"/>
      <c r="J649" s="56"/>
    </row>
    <row r="650" spans="1:10" ht="25.5" x14ac:dyDescent="0.2">
      <c r="A650" s="39" t="s">
        <v>1108</v>
      </c>
      <c r="B650" s="40" t="s">
        <v>828</v>
      </c>
      <c r="C650" s="41" t="s">
        <v>30</v>
      </c>
      <c r="D650" s="29" t="s">
        <v>829</v>
      </c>
      <c r="E650" s="30" t="s">
        <v>43</v>
      </c>
      <c r="F650" s="62">
        <v>10</v>
      </c>
      <c r="G650" s="53">
        <v>12.84</v>
      </c>
      <c r="H650" s="53">
        <f>ROUND(G650 * (1 + 31.29 / 100), 2)</f>
        <v>16.86</v>
      </c>
      <c r="I650" s="53">
        <f>ROUND(F650 * H650, 2)</f>
        <v>168.6</v>
      </c>
      <c r="J650" s="54">
        <f t="shared" si="94"/>
        <v>2.0138088846026607E-6</v>
      </c>
    </row>
    <row r="651" spans="1:10" ht="25.5" x14ac:dyDescent="0.2">
      <c r="A651" s="39" t="s">
        <v>1109</v>
      </c>
      <c r="B651" s="40" t="s">
        <v>831</v>
      </c>
      <c r="C651" s="41" t="s">
        <v>30</v>
      </c>
      <c r="D651" s="29" t="s">
        <v>832</v>
      </c>
      <c r="E651" s="30" t="s">
        <v>43</v>
      </c>
      <c r="F651" s="62">
        <v>19</v>
      </c>
      <c r="G651" s="53">
        <v>14.23</v>
      </c>
      <c r="H651" s="53">
        <f>ROUND(G651 * (1 + 31.29 / 100), 2)</f>
        <v>18.68</v>
      </c>
      <c r="I651" s="53">
        <f>ROUND(F651 * H651, 2)</f>
        <v>354.92</v>
      </c>
      <c r="J651" s="54">
        <f t="shared" si="94"/>
        <v>4.2392707551789824E-6</v>
      </c>
    </row>
    <row r="652" spans="1:10" ht="38.25" x14ac:dyDescent="0.2">
      <c r="A652" s="39" t="s">
        <v>1110</v>
      </c>
      <c r="B652" s="40" t="s">
        <v>501</v>
      </c>
      <c r="C652" s="41" t="s">
        <v>30</v>
      </c>
      <c r="D652" s="29" t="s">
        <v>502</v>
      </c>
      <c r="E652" s="30" t="s">
        <v>43</v>
      </c>
      <c r="F652" s="62">
        <v>6</v>
      </c>
      <c r="G652" s="53">
        <v>9.5</v>
      </c>
      <c r="H652" s="53">
        <f>ROUND(G652 * (1 + 31.29 / 100), 2)</f>
        <v>12.47</v>
      </c>
      <c r="I652" s="53">
        <f>ROUND(F652 * H652, 2)</f>
        <v>74.819999999999993</v>
      </c>
      <c r="J652" s="54">
        <f t="shared" si="94"/>
        <v>8.9367248366530885E-7</v>
      </c>
    </row>
    <row r="653" spans="1:10" x14ac:dyDescent="0.2">
      <c r="A653" s="42" t="s">
        <v>1111</v>
      </c>
      <c r="B653" s="43"/>
      <c r="C653" s="43"/>
      <c r="D653" s="31" t="s">
        <v>2484</v>
      </c>
      <c r="E653" s="43" t="s">
        <v>2740</v>
      </c>
      <c r="F653" s="63"/>
      <c r="G653" s="43"/>
      <c r="H653" s="43"/>
      <c r="I653" s="55"/>
      <c r="J653" s="56"/>
    </row>
    <row r="654" spans="1:10" x14ac:dyDescent="0.2">
      <c r="A654" s="39" t="s">
        <v>1112</v>
      </c>
      <c r="B654" s="40" t="s">
        <v>446</v>
      </c>
      <c r="C654" s="41" t="s">
        <v>27</v>
      </c>
      <c r="D654" s="29" t="s">
        <v>2485</v>
      </c>
      <c r="E654" s="30" t="s">
        <v>43</v>
      </c>
      <c r="F654" s="62">
        <v>216</v>
      </c>
      <c r="G654" s="53">
        <v>0.41</v>
      </c>
      <c r="H654" s="53">
        <f t="shared" ref="H654:H667" si="95">ROUND(G654 * (1 + 31.29 / 100), 2)</f>
        <v>0.54</v>
      </c>
      <c r="I654" s="53">
        <f t="shared" ref="I654:I667" si="96">ROUND(F654 * H654, 2)</f>
        <v>116.64</v>
      </c>
      <c r="J654" s="54">
        <f t="shared" si="94"/>
        <v>1.393183086002695E-6</v>
      </c>
    </row>
    <row r="655" spans="1:10" x14ac:dyDescent="0.2">
      <c r="A655" s="39" t="s">
        <v>1113</v>
      </c>
      <c r="B655" s="40" t="s">
        <v>448</v>
      </c>
      <c r="C655" s="41" t="s">
        <v>27</v>
      </c>
      <c r="D655" s="29" t="s">
        <v>2486</v>
      </c>
      <c r="E655" s="30" t="s">
        <v>43</v>
      </c>
      <c r="F655" s="62">
        <v>761</v>
      </c>
      <c r="G655" s="53">
        <v>0.41</v>
      </c>
      <c r="H655" s="53">
        <f t="shared" si="95"/>
        <v>0.54</v>
      </c>
      <c r="I655" s="53">
        <f t="shared" si="96"/>
        <v>410.94</v>
      </c>
      <c r="J655" s="54">
        <f t="shared" si="94"/>
        <v>4.9083904094817167E-6</v>
      </c>
    </row>
    <row r="656" spans="1:10" x14ac:dyDescent="0.2">
      <c r="A656" s="39" t="s">
        <v>1114</v>
      </c>
      <c r="B656" s="40" t="s">
        <v>450</v>
      </c>
      <c r="C656" s="41" t="s">
        <v>27</v>
      </c>
      <c r="D656" s="29" t="s">
        <v>2487</v>
      </c>
      <c r="E656" s="30" t="s">
        <v>43</v>
      </c>
      <c r="F656" s="62">
        <v>6</v>
      </c>
      <c r="G656" s="53">
        <v>0.46</v>
      </c>
      <c r="H656" s="53">
        <f t="shared" si="95"/>
        <v>0.6</v>
      </c>
      <c r="I656" s="53">
        <f t="shared" si="96"/>
        <v>3.6</v>
      </c>
      <c r="J656" s="54">
        <f t="shared" si="94"/>
        <v>4.2999477963046143E-8</v>
      </c>
    </row>
    <row r="657" spans="1:10" x14ac:dyDescent="0.2">
      <c r="A657" s="44" t="s">
        <v>1115</v>
      </c>
      <c r="B657" s="45" t="s">
        <v>839</v>
      </c>
      <c r="C657" s="46" t="s">
        <v>30</v>
      </c>
      <c r="D657" s="32" t="s">
        <v>840</v>
      </c>
      <c r="E657" s="33" t="s">
        <v>43</v>
      </c>
      <c r="F657" s="64">
        <v>169</v>
      </c>
      <c r="G657" s="57">
        <v>0.06</v>
      </c>
      <c r="H657" s="57">
        <f t="shared" si="95"/>
        <v>0.08</v>
      </c>
      <c r="I657" s="57">
        <f t="shared" si="96"/>
        <v>13.52</v>
      </c>
      <c r="J657" s="58">
        <f t="shared" si="94"/>
        <v>1.6148692835010662E-7</v>
      </c>
    </row>
    <row r="658" spans="1:10" x14ac:dyDescent="0.2">
      <c r="A658" s="44" t="s">
        <v>1116</v>
      </c>
      <c r="B658" s="45" t="s">
        <v>452</v>
      </c>
      <c r="C658" s="46" t="s">
        <v>30</v>
      </c>
      <c r="D658" s="32" t="s">
        <v>453</v>
      </c>
      <c r="E658" s="33" t="s">
        <v>43</v>
      </c>
      <c r="F658" s="64">
        <v>4</v>
      </c>
      <c r="G658" s="57">
        <v>0.1</v>
      </c>
      <c r="H658" s="57">
        <f t="shared" si="95"/>
        <v>0.13</v>
      </c>
      <c r="I658" s="57">
        <f t="shared" si="96"/>
        <v>0.52</v>
      </c>
      <c r="J658" s="58">
        <f t="shared" si="94"/>
        <v>6.2110357057733319E-9</v>
      </c>
    </row>
    <row r="659" spans="1:10" x14ac:dyDescent="0.2">
      <c r="A659" s="44" t="s">
        <v>1117</v>
      </c>
      <c r="B659" s="45" t="s">
        <v>455</v>
      </c>
      <c r="C659" s="46" t="s">
        <v>30</v>
      </c>
      <c r="D659" s="32" t="s">
        <v>456</v>
      </c>
      <c r="E659" s="33" t="s">
        <v>43</v>
      </c>
      <c r="F659" s="64">
        <v>51</v>
      </c>
      <c r="G659" s="57">
        <v>0.19</v>
      </c>
      <c r="H659" s="57">
        <f t="shared" si="95"/>
        <v>0.25</v>
      </c>
      <c r="I659" s="57">
        <f t="shared" si="96"/>
        <v>12.75</v>
      </c>
      <c r="J659" s="58">
        <f t="shared" si="94"/>
        <v>1.5228981778578841E-7</v>
      </c>
    </row>
    <row r="660" spans="1:10" x14ac:dyDescent="0.2">
      <c r="A660" s="44" t="s">
        <v>1118</v>
      </c>
      <c r="B660" s="45" t="s">
        <v>458</v>
      </c>
      <c r="C660" s="46" t="s">
        <v>30</v>
      </c>
      <c r="D660" s="32" t="s">
        <v>459</v>
      </c>
      <c r="E660" s="33" t="s">
        <v>43</v>
      </c>
      <c r="F660" s="64">
        <v>38</v>
      </c>
      <c r="G660" s="57">
        <v>0.37</v>
      </c>
      <c r="H660" s="57">
        <f t="shared" si="95"/>
        <v>0.49</v>
      </c>
      <c r="I660" s="57">
        <f t="shared" si="96"/>
        <v>18.62</v>
      </c>
      <c r="J660" s="58">
        <f t="shared" si="94"/>
        <v>2.2240285546442201E-7</v>
      </c>
    </row>
    <row r="661" spans="1:10" x14ac:dyDescent="0.2">
      <c r="A661" s="44" t="s">
        <v>1119</v>
      </c>
      <c r="B661" s="45" t="s">
        <v>461</v>
      </c>
      <c r="C661" s="46" t="s">
        <v>27</v>
      </c>
      <c r="D661" s="32" t="s">
        <v>2488</v>
      </c>
      <c r="E661" s="33" t="s">
        <v>43</v>
      </c>
      <c r="F661" s="64">
        <v>169</v>
      </c>
      <c r="G661" s="57">
        <v>0.55000000000000004</v>
      </c>
      <c r="H661" s="57">
        <f t="shared" si="95"/>
        <v>0.72</v>
      </c>
      <c r="I661" s="57">
        <f t="shared" si="96"/>
        <v>121.68</v>
      </c>
      <c r="J661" s="58">
        <f t="shared" si="94"/>
        <v>1.4533823551509597E-6</v>
      </c>
    </row>
    <row r="662" spans="1:10" x14ac:dyDescent="0.2">
      <c r="A662" s="44" t="s">
        <v>1120</v>
      </c>
      <c r="B662" s="45" t="s">
        <v>461</v>
      </c>
      <c r="C662" s="46" t="s">
        <v>27</v>
      </c>
      <c r="D662" s="32" t="s">
        <v>2488</v>
      </c>
      <c r="E662" s="33" t="s">
        <v>43</v>
      </c>
      <c r="F662" s="64">
        <v>4</v>
      </c>
      <c r="G662" s="57">
        <v>0.55000000000000004</v>
      </c>
      <c r="H662" s="57">
        <f t="shared" si="95"/>
        <v>0.72</v>
      </c>
      <c r="I662" s="57">
        <f t="shared" si="96"/>
        <v>2.88</v>
      </c>
      <c r="J662" s="58">
        <f t="shared" si="94"/>
        <v>3.4399582370436912E-8</v>
      </c>
    </row>
    <row r="663" spans="1:10" x14ac:dyDescent="0.2">
      <c r="A663" s="44" t="s">
        <v>1121</v>
      </c>
      <c r="B663" s="45" t="s">
        <v>847</v>
      </c>
      <c r="C663" s="46" t="s">
        <v>27</v>
      </c>
      <c r="D663" s="32" t="s">
        <v>2550</v>
      </c>
      <c r="E663" s="33" t="s">
        <v>43</v>
      </c>
      <c r="F663" s="64">
        <v>216</v>
      </c>
      <c r="G663" s="57">
        <v>0.65</v>
      </c>
      <c r="H663" s="57">
        <f t="shared" si="95"/>
        <v>0.85</v>
      </c>
      <c r="I663" s="57">
        <f t="shared" si="96"/>
        <v>183.6</v>
      </c>
      <c r="J663" s="58">
        <f t="shared" si="94"/>
        <v>2.1929733761153532E-6</v>
      </c>
    </row>
    <row r="664" spans="1:10" x14ac:dyDescent="0.2">
      <c r="A664" s="44" t="s">
        <v>1122</v>
      </c>
      <c r="B664" s="45" t="s">
        <v>849</v>
      </c>
      <c r="C664" s="46" t="s">
        <v>27</v>
      </c>
      <c r="D664" s="32" t="s">
        <v>2551</v>
      </c>
      <c r="E664" s="33" t="s">
        <v>43</v>
      </c>
      <c r="F664" s="64">
        <v>38</v>
      </c>
      <c r="G664" s="57">
        <v>0.47</v>
      </c>
      <c r="H664" s="57">
        <f t="shared" si="95"/>
        <v>0.62</v>
      </c>
      <c r="I664" s="57">
        <f t="shared" si="96"/>
        <v>23.56</v>
      </c>
      <c r="J664" s="58">
        <f t="shared" si="94"/>
        <v>2.8140769466926861E-7</v>
      </c>
    </row>
    <row r="665" spans="1:10" x14ac:dyDescent="0.2">
      <c r="A665" s="44" t="s">
        <v>1123</v>
      </c>
      <c r="B665" s="45" t="s">
        <v>851</v>
      </c>
      <c r="C665" s="46" t="s">
        <v>27</v>
      </c>
      <c r="D665" s="32" t="s">
        <v>2552</v>
      </c>
      <c r="E665" s="33" t="s">
        <v>43</v>
      </c>
      <c r="F665" s="64">
        <v>416</v>
      </c>
      <c r="G665" s="57">
        <v>0.63</v>
      </c>
      <c r="H665" s="57">
        <f t="shared" si="95"/>
        <v>0.83</v>
      </c>
      <c r="I665" s="57">
        <f t="shared" si="96"/>
        <v>345.28</v>
      </c>
      <c r="J665" s="58">
        <f t="shared" si="94"/>
        <v>4.1241277086334919E-6</v>
      </c>
    </row>
    <row r="666" spans="1:10" x14ac:dyDescent="0.2">
      <c r="A666" s="44" t="s">
        <v>1124</v>
      </c>
      <c r="B666" s="45" t="s">
        <v>853</v>
      </c>
      <c r="C666" s="46" t="s">
        <v>30</v>
      </c>
      <c r="D666" s="32" t="s">
        <v>854</v>
      </c>
      <c r="E666" s="33" t="s">
        <v>43</v>
      </c>
      <c r="F666" s="64">
        <v>705</v>
      </c>
      <c r="G666" s="57">
        <v>0.32</v>
      </c>
      <c r="H666" s="57">
        <f t="shared" si="95"/>
        <v>0.42</v>
      </c>
      <c r="I666" s="57">
        <f t="shared" si="96"/>
        <v>296.10000000000002</v>
      </c>
      <c r="J666" s="58">
        <f t="shared" si="94"/>
        <v>3.5367070624605453E-6</v>
      </c>
    </row>
    <row r="667" spans="1:10" ht="25.5" x14ac:dyDescent="0.2">
      <c r="A667" s="39" t="s">
        <v>1125</v>
      </c>
      <c r="B667" s="40" t="s">
        <v>856</v>
      </c>
      <c r="C667" s="41" t="s">
        <v>27</v>
      </c>
      <c r="D667" s="29" t="s">
        <v>2553</v>
      </c>
      <c r="E667" s="30" t="s">
        <v>150</v>
      </c>
      <c r="F667" s="62">
        <v>254</v>
      </c>
      <c r="G667" s="53">
        <v>25.49</v>
      </c>
      <c r="H667" s="53">
        <f t="shared" si="95"/>
        <v>33.47</v>
      </c>
      <c r="I667" s="53">
        <f t="shared" si="96"/>
        <v>8501.3799999999992</v>
      </c>
      <c r="J667" s="54">
        <f t="shared" si="94"/>
        <v>1.0154302832374477E-4</v>
      </c>
    </row>
    <row r="668" spans="1:10" x14ac:dyDescent="0.2">
      <c r="A668" s="42" t="s">
        <v>1126</v>
      </c>
      <c r="B668" s="43"/>
      <c r="C668" s="43"/>
      <c r="D668" s="31" t="s">
        <v>2554</v>
      </c>
      <c r="E668" s="43" t="s">
        <v>2740</v>
      </c>
      <c r="F668" s="63"/>
      <c r="G668" s="43"/>
      <c r="H668" s="43"/>
      <c r="I668" s="55"/>
      <c r="J668" s="56"/>
    </row>
    <row r="669" spans="1:10" ht="25.5" x14ac:dyDescent="0.2">
      <c r="A669" s="39" t="s">
        <v>1127</v>
      </c>
      <c r="B669" s="40" t="s">
        <v>297</v>
      </c>
      <c r="C669" s="41" t="s">
        <v>27</v>
      </c>
      <c r="D669" s="29" t="s">
        <v>2442</v>
      </c>
      <c r="E669" s="30" t="s">
        <v>43</v>
      </c>
      <c r="F669" s="62">
        <v>3</v>
      </c>
      <c r="G669" s="53">
        <v>36.36</v>
      </c>
      <c r="H669" s="53">
        <f t="shared" ref="H669:H679" si="97">ROUND(G669 * (1 + 31.29 / 100), 2)</f>
        <v>47.74</v>
      </c>
      <c r="I669" s="53">
        <f t="shared" ref="I669:I679" si="98">ROUND(F669 * H669, 2)</f>
        <v>143.22</v>
      </c>
      <c r="J669" s="54">
        <f t="shared" si="94"/>
        <v>1.7106625649631857E-6</v>
      </c>
    </row>
    <row r="670" spans="1:10" ht="25.5" x14ac:dyDescent="0.2">
      <c r="A670" s="39" t="s">
        <v>1128</v>
      </c>
      <c r="B670" s="40" t="s">
        <v>1129</v>
      </c>
      <c r="C670" s="41" t="s">
        <v>27</v>
      </c>
      <c r="D670" s="29" t="s">
        <v>2584</v>
      </c>
      <c r="E670" s="30" t="s">
        <v>43</v>
      </c>
      <c r="F670" s="62">
        <v>2</v>
      </c>
      <c r="G670" s="53">
        <v>99.18</v>
      </c>
      <c r="H670" s="53">
        <f t="shared" si="97"/>
        <v>130.21</v>
      </c>
      <c r="I670" s="53">
        <f t="shared" si="98"/>
        <v>260.42</v>
      </c>
      <c r="J670" s="54">
        <f t="shared" si="94"/>
        <v>3.1105344586490212E-6</v>
      </c>
    </row>
    <row r="671" spans="1:10" ht="25.5" x14ac:dyDescent="0.2">
      <c r="A671" s="39" t="s">
        <v>1130</v>
      </c>
      <c r="B671" s="40" t="s">
        <v>409</v>
      </c>
      <c r="C671" s="41" t="s">
        <v>27</v>
      </c>
      <c r="D671" s="29" t="s">
        <v>2466</v>
      </c>
      <c r="E671" s="30" t="s">
        <v>43</v>
      </c>
      <c r="F671" s="62">
        <v>12</v>
      </c>
      <c r="G671" s="53">
        <v>100.11</v>
      </c>
      <c r="H671" s="53">
        <f t="shared" si="97"/>
        <v>131.43</v>
      </c>
      <c r="I671" s="53">
        <f t="shared" si="98"/>
        <v>1577.16</v>
      </c>
      <c r="J671" s="54">
        <f t="shared" si="94"/>
        <v>1.8838071295610517E-5</v>
      </c>
    </row>
    <row r="672" spans="1:10" ht="25.5" x14ac:dyDescent="0.2">
      <c r="A672" s="39" t="s">
        <v>1131</v>
      </c>
      <c r="B672" s="40" t="s">
        <v>1132</v>
      </c>
      <c r="C672" s="41" t="s">
        <v>27</v>
      </c>
      <c r="D672" s="29" t="s">
        <v>2585</v>
      </c>
      <c r="E672" s="30" t="s">
        <v>43</v>
      </c>
      <c r="F672" s="62">
        <v>5</v>
      </c>
      <c r="G672" s="53">
        <v>147.99</v>
      </c>
      <c r="H672" s="53">
        <f t="shared" si="97"/>
        <v>194.3</v>
      </c>
      <c r="I672" s="53">
        <f t="shared" si="98"/>
        <v>971.5</v>
      </c>
      <c r="J672" s="54">
        <f t="shared" si="94"/>
        <v>1.1603886900305369E-5</v>
      </c>
    </row>
    <row r="673" spans="1:10" ht="25.5" x14ac:dyDescent="0.2">
      <c r="A673" s="39" t="s">
        <v>1133</v>
      </c>
      <c r="B673" s="40" t="s">
        <v>431</v>
      </c>
      <c r="C673" s="41" t="s">
        <v>27</v>
      </c>
      <c r="D673" s="29" t="s">
        <v>2477</v>
      </c>
      <c r="E673" s="30" t="s">
        <v>43</v>
      </c>
      <c r="F673" s="62">
        <v>4</v>
      </c>
      <c r="G673" s="53">
        <v>5.0599999999999996</v>
      </c>
      <c r="H673" s="53">
        <f t="shared" si="97"/>
        <v>6.64</v>
      </c>
      <c r="I673" s="53">
        <f t="shared" si="98"/>
        <v>26.56</v>
      </c>
      <c r="J673" s="54">
        <f t="shared" si="94"/>
        <v>3.1724059297180707E-7</v>
      </c>
    </row>
    <row r="674" spans="1:10" ht="25.5" x14ac:dyDescent="0.2">
      <c r="A674" s="39" t="s">
        <v>1134</v>
      </c>
      <c r="B674" s="40" t="s">
        <v>433</v>
      </c>
      <c r="C674" s="41" t="s">
        <v>27</v>
      </c>
      <c r="D674" s="29" t="s">
        <v>2478</v>
      </c>
      <c r="E674" s="30" t="s">
        <v>43</v>
      </c>
      <c r="F674" s="62">
        <v>30</v>
      </c>
      <c r="G674" s="53">
        <v>5.82</v>
      </c>
      <c r="H674" s="53">
        <f t="shared" si="97"/>
        <v>7.64</v>
      </c>
      <c r="I674" s="53">
        <f t="shared" si="98"/>
        <v>229.2</v>
      </c>
      <c r="J674" s="54">
        <f t="shared" si="94"/>
        <v>2.7376334303139377E-6</v>
      </c>
    </row>
    <row r="675" spans="1:10" ht="25.5" x14ac:dyDescent="0.2">
      <c r="A675" s="39" t="s">
        <v>1135</v>
      </c>
      <c r="B675" s="40" t="s">
        <v>433</v>
      </c>
      <c r="C675" s="41" t="s">
        <v>27</v>
      </c>
      <c r="D675" s="29" t="s">
        <v>2478</v>
      </c>
      <c r="E675" s="30" t="s">
        <v>43</v>
      </c>
      <c r="F675" s="62">
        <v>10</v>
      </c>
      <c r="G675" s="53">
        <v>5.82</v>
      </c>
      <c r="H675" s="53">
        <f t="shared" si="97"/>
        <v>7.64</v>
      </c>
      <c r="I675" s="53">
        <f t="shared" si="98"/>
        <v>76.400000000000006</v>
      </c>
      <c r="J675" s="54">
        <f t="shared" si="94"/>
        <v>9.1254447677131268E-7</v>
      </c>
    </row>
    <row r="676" spans="1:10" ht="25.5" x14ac:dyDescent="0.2">
      <c r="A676" s="39" t="s">
        <v>1136</v>
      </c>
      <c r="B676" s="40" t="s">
        <v>866</v>
      </c>
      <c r="C676" s="41" t="s">
        <v>27</v>
      </c>
      <c r="D676" s="29" t="s">
        <v>2558</v>
      </c>
      <c r="E676" s="30" t="s">
        <v>43</v>
      </c>
      <c r="F676" s="62">
        <v>5</v>
      </c>
      <c r="G676" s="53">
        <v>13.86</v>
      </c>
      <c r="H676" s="53">
        <f t="shared" si="97"/>
        <v>18.2</v>
      </c>
      <c r="I676" s="53">
        <f t="shared" si="98"/>
        <v>91</v>
      </c>
      <c r="J676" s="54">
        <f t="shared" si="94"/>
        <v>1.0869312485103331E-6</v>
      </c>
    </row>
    <row r="677" spans="1:10" ht="25.5" x14ac:dyDescent="0.2">
      <c r="A677" s="39" t="s">
        <v>1137</v>
      </c>
      <c r="B677" s="40" t="s">
        <v>868</v>
      </c>
      <c r="C677" s="41" t="s">
        <v>27</v>
      </c>
      <c r="D677" s="29" t="s">
        <v>2559</v>
      </c>
      <c r="E677" s="30" t="s">
        <v>43</v>
      </c>
      <c r="F677" s="62">
        <v>33</v>
      </c>
      <c r="G677" s="53">
        <v>24.06</v>
      </c>
      <c r="H677" s="53">
        <f t="shared" si="97"/>
        <v>31.59</v>
      </c>
      <c r="I677" s="53">
        <f t="shared" si="98"/>
        <v>1042.47</v>
      </c>
      <c r="J677" s="54">
        <f t="shared" si="94"/>
        <v>1.2451573831149086E-5</v>
      </c>
    </row>
    <row r="678" spans="1:10" ht="38.25" x14ac:dyDescent="0.2">
      <c r="A678" s="39" t="s">
        <v>1138</v>
      </c>
      <c r="B678" s="40" t="s">
        <v>814</v>
      </c>
      <c r="C678" s="41" t="s">
        <v>22</v>
      </c>
      <c r="D678" s="29" t="s">
        <v>815</v>
      </c>
      <c r="E678" s="30" t="s">
        <v>43</v>
      </c>
      <c r="F678" s="62">
        <v>2</v>
      </c>
      <c r="G678" s="53">
        <v>10.41</v>
      </c>
      <c r="H678" s="53">
        <f t="shared" si="97"/>
        <v>13.67</v>
      </c>
      <c r="I678" s="53">
        <f t="shared" si="98"/>
        <v>27.34</v>
      </c>
      <c r="J678" s="54">
        <f t="shared" si="94"/>
        <v>3.2655714653046709E-7</v>
      </c>
    </row>
    <row r="679" spans="1:10" ht="25.5" x14ac:dyDescent="0.2">
      <c r="A679" s="39" t="s">
        <v>1139</v>
      </c>
      <c r="B679" s="40" t="s">
        <v>393</v>
      </c>
      <c r="C679" s="41" t="s">
        <v>27</v>
      </c>
      <c r="D679" s="29" t="s">
        <v>2459</v>
      </c>
      <c r="E679" s="30" t="s">
        <v>43</v>
      </c>
      <c r="F679" s="62">
        <v>7</v>
      </c>
      <c r="G679" s="53">
        <v>6.59</v>
      </c>
      <c r="H679" s="53">
        <f t="shared" si="97"/>
        <v>8.65</v>
      </c>
      <c r="I679" s="53">
        <f t="shared" si="98"/>
        <v>60.55</v>
      </c>
      <c r="J679" s="54">
        <f t="shared" si="94"/>
        <v>7.2322733073956771E-7</v>
      </c>
    </row>
    <row r="680" spans="1:10" x14ac:dyDescent="0.2">
      <c r="A680" s="42" t="s">
        <v>1140</v>
      </c>
      <c r="B680" s="43"/>
      <c r="C680" s="43"/>
      <c r="D680" s="31" t="s">
        <v>2560</v>
      </c>
      <c r="E680" s="43" t="s">
        <v>2740</v>
      </c>
      <c r="F680" s="63"/>
      <c r="G680" s="43"/>
      <c r="H680" s="43"/>
      <c r="I680" s="55"/>
      <c r="J680" s="56"/>
    </row>
    <row r="681" spans="1:10" ht="25.5" x14ac:dyDescent="0.2">
      <c r="A681" s="39" t="s">
        <v>1141</v>
      </c>
      <c r="B681" s="40" t="s">
        <v>872</v>
      </c>
      <c r="C681" s="41" t="s">
        <v>27</v>
      </c>
      <c r="D681" s="29" t="s">
        <v>2561</v>
      </c>
      <c r="E681" s="30" t="s">
        <v>43</v>
      </c>
      <c r="F681" s="62">
        <v>52</v>
      </c>
      <c r="G681" s="53">
        <v>70.400000000000006</v>
      </c>
      <c r="H681" s="53">
        <f>ROUND(G681 * (1 + 31.29 / 100), 2)</f>
        <v>92.43</v>
      </c>
      <c r="I681" s="53">
        <f>ROUND(F681 * H681, 2)</f>
        <v>4806.3599999999997</v>
      </c>
      <c r="J681" s="54">
        <f t="shared" si="94"/>
        <v>5.7408603028462902E-5</v>
      </c>
    </row>
    <row r="682" spans="1:10" x14ac:dyDescent="0.2">
      <c r="A682" s="42" t="s">
        <v>1142</v>
      </c>
      <c r="B682" s="43"/>
      <c r="C682" s="43"/>
      <c r="D682" s="31" t="s">
        <v>2564</v>
      </c>
      <c r="E682" s="43" t="s">
        <v>2740</v>
      </c>
      <c r="F682" s="63"/>
      <c r="G682" s="43"/>
      <c r="H682" s="43"/>
      <c r="I682" s="55"/>
      <c r="J682" s="56"/>
    </row>
    <row r="683" spans="1:10" x14ac:dyDescent="0.2">
      <c r="A683" s="39" t="s">
        <v>1143</v>
      </c>
      <c r="B683" s="40" t="s">
        <v>880</v>
      </c>
      <c r="C683" s="41" t="s">
        <v>27</v>
      </c>
      <c r="D683" s="29" t="s">
        <v>2565</v>
      </c>
      <c r="E683" s="30" t="s">
        <v>150</v>
      </c>
      <c r="F683" s="62">
        <v>6609.75</v>
      </c>
      <c r="G683" s="53">
        <v>12.36</v>
      </c>
      <c r="H683" s="53">
        <f>ROUND(G683 * (1 + 31.29 / 100), 2)</f>
        <v>16.23</v>
      </c>
      <c r="I683" s="53">
        <f>ROUND(F683 * H683, 2)</f>
        <v>107276.24</v>
      </c>
      <c r="J683" s="54">
        <f t="shared" si="94"/>
        <v>1.2813395327329025E-3</v>
      </c>
    </row>
    <row r="684" spans="1:10" ht="25.5" x14ac:dyDescent="0.2">
      <c r="A684" s="39" t="s">
        <v>1144</v>
      </c>
      <c r="B684" s="40" t="s">
        <v>882</v>
      </c>
      <c r="C684" s="41" t="s">
        <v>94</v>
      </c>
      <c r="D684" s="29" t="s">
        <v>2566</v>
      </c>
      <c r="E684" s="30" t="s">
        <v>150</v>
      </c>
      <c r="F684" s="62">
        <v>18.600000000000001</v>
      </c>
      <c r="G684" s="53">
        <v>8.26</v>
      </c>
      <c r="H684" s="53">
        <f>ROUND(G684 * (1 + 31.29 / 100), 2)</f>
        <v>10.84</v>
      </c>
      <c r="I684" s="53">
        <f>ROUND(F684 * H684, 2)</f>
        <v>201.62</v>
      </c>
      <c r="J684" s="54">
        <f t="shared" si="94"/>
        <v>2.4082096519192675E-6</v>
      </c>
    </row>
    <row r="685" spans="1:10" x14ac:dyDescent="0.2">
      <c r="A685" s="42" t="s">
        <v>1145</v>
      </c>
      <c r="B685" s="43"/>
      <c r="C685" s="43"/>
      <c r="D685" s="31" t="s">
        <v>2567</v>
      </c>
      <c r="E685" s="43" t="s">
        <v>2740</v>
      </c>
      <c r="F685" s="63"/>
      <c r="G685" s="43"/>
      <c r="H685" s="43"/>
      <c r="I685" s="55"/>
      <c r="J685" s="56"/>
    </row>
    <row r="686" spans="1:10" x14ac:dyDescent="0.2">
      <c r="A686" s="39" t="s">
        <v>1146</v>
      </c>
      <c r="B686" s="40" t="s">
        <v>885</v>
      </c>
      <c r="C686" s="41" t="s">
        <v>27</v>
      </c>
      <c r="D686" s="29" t="s">
        <v>2568</v>
      </c>
      <c r="E686" s="30" t="s">
        <v>43</v>
      </c>
      <c r="F686" s="62">
        <v>4</v>
      </c>
      <c r="G686" s="53">
        <v>14.58</v>
      </c>
      <c r="H686" s="53">
        <f>ROUND(G686 * (1 + 31.29 / 100), 2)</f>
        <v>19.14</v>
      </c>
      <c r="I686" s="53">
        <f>ROUND(F686 * H686, 2)</f>
        <v>76.56</v>
      </c>
      <c r="J686" s="54">
        <f t="shared" si="94"/>
        <v>9.1445556468078129E-7</v>
      </c>
    </row>
    <row r="687" spans="1:10" x14ac:dyDescent="0.2">
      <c r="A687" s="42" t="s">
        <v>1147</v>
      </c>
      <c r="B687" s="43"/>
      <c r="C687" s="43"/>
      <c r="D687" s="31" t="s">
        <v>2569</v>
      </c>
      <c r="E687" s="43" t="s">
        <v>2740</v>
      </c>
      <c r="F687" s="63"/>
      <c r="G687" s="43"/>
      <c r="H687" s="43"/>
      <c r="I687" s="55"/>
      <c r="J687" s="56"/>
    </row>
    <row r="688" spans="1:10" ht="38.25" x14ac:dyDescent="0.2">
      <c r="A688" s="39" t="s">
        <v>1148</v>
      </c>
      <c r="B688" s="40" t="s">
        <v>380</v>
      </c>
      <c r="C688" s="41" t="s">
        <v>30</v>
      </c>
      <c r="D688" s="29" t="s">
        <v>381</v>
      </c>
      <c r="E688" s="30" t="s">
        <v>150</v>
      </c>
      <c r="F688" s="62">
        <v>49</v>
      </c>
      <c r="G688" s="53">
        <v>8.56</v>
      </c>
      <c r="H688" s="53">
        <f t="shared" ref="H688:H693" si="99">ROUND(G688 * (1 + 31.29 / 100), 2)</f>
        <v>11.24</v>
      </c>
      <c r="I688" s="53">
        <f t="shared" ref="I688:I693" si="100">ROUND(F688 * H688, 2)</f>
        <v>550.76</v>
      </c>
      <c r="J688" s="54">
        <f t="shared" si="94"/>
        <v>6.5784423563686926E-6</v>
      </c>
    </row>
    <row r="689" spans="1:10" ht="38.25" x14ac:dyDescent="0.2">
      <c r="A689" s="39" t="s">
        <v>1149</v>
      </c>
      <c r="B689" s="40" t="s">
        <v>478</v>
      </c>
      <c r="C689" s="41" t="s">
        <v>30</v>
      </c>
      <c r="D689" s="29" t="s">
        <v>479</v>
      </c>
      <c r="E689" s="30" t="s">
        <v>150</v>
      </c>
      <c r="F689" s="62">
        <v>6.2</v>
      </c>
      <c r="G689" s="53">
        <v>12.04</v>
      </c>
      <c r="H689" s="53">
        <f t="shared" si="99"/>
        <v>15.81</v>
      </c>
      <c r="I689" s="53">
        <f t="shared" si="100"/>
        <v>98.02</v>
      </c>
      <c r="J689" s="54">
        <f t="shared" si="94"/>
        <v>1.1707802305382729E-6</v>
      </c>
    </row>
    <row r="690" spans="1:10" ht="38.25" x14ac:dyDescent="0.2">
      <c r="A690" s="39" t="s">
        <v>1150</v>
      </c>
      <c r="B690" s="40" t="s">
        <v>893</v>
      </c>
      <c r="C690" s="41" t="s">
        <v>30</v>
      </c>
      <c r="D690" s="29" t="s">
        <v>894</v>
      </c>
      <c r="E690" s="30" t="s">
        <v>150</v>
      </c>
      <c r="F690" s="62">
        <v>146.35</v>
      </c>
      <c r="G690" s="53">
        <v>12.9</v>
      </c>
      <c r="H690" s="53">
        <f t="shared" si="99"/>
        <v>16.940000000000001</v>
      </c>
      <c r="I690" s="53">
        <f t="shared" si="100"/>
        <v>2479.17</v>
      </c>
      <c r="J690" s="54">
        <f t="shared" si="94"/>
        <v>2.9611948828234753E-5</v>
      </c>
    </row>
    <row r="691" spans="1:10" ht="38.25" x14ac:dyDescent="0.2">
      <c r="A691" s="39" t="s">
        <v>1151</v>
      </c>
      <c r="B691" s="40" t="s">
        <v>896</v>
      </c>
      <c r="C691" s="41" t="s">
        <v>30</v>
      </c>
      <c r="D691" s="29" t="s">
        <v>897</v>
      </c>
      <c r="E691" s="30" t="s">
        <v>150</v>
      </c>
      <c r="F691" s="62">
        <v>3.15</v>
      </c>
      <c r="G691" s="53">
        <v>16.690000000000001</v>
      </c>
      <c r="H691" s="53">
        <f t="shared" si="99"/>
        <v>21.91</v>
      </c>
      <c r="I691" s="53">
        <f t="shared" si="100"/>
        <v>69.02</v>
      </c>
      <c r="J691" s="54">
        <f t="shared" si="94"/>
        <v>8.243955469470679E-7</v>
      </c>
    </row>
    <row r="692" spans="1:10" ht="25.5" x14ac:dyDescent="0.2">
      <c r="A692" s="44" t="s">
        <v>1152</v>
      </c>
      <c r="B692" s="45" t="s">
        <v>490</v>
      </c>
      <c r="C692" s="46" t="s">
        <v>30</v>
      </c>
      <c r="D692" s="32" t="s">
        <v>491</v>
      </c>
      <c r="E692" s="33" t="s">
        <v>43</v>
      </c>
      <c r="F692" s="64">
        <v>169</v>
      </c>
      <c r="G692" s="57">
        <v>1.67</v>
      </c>
      <c r="H692" s="57">
        <f t="shared" si="99"/>
        <v>2.19</v>
      </c>
      <c r="I692" s="57">
        <f t="shared" si="100"/>
        <v>370.11</v>
      </c>
      <c r="J692" s="58">
        <f t="shared" si="94"/>
        <v>4.4207046635841685E-6</v>
      </c>
    </row>
    <row r="693" spans="1:10" ht="25.5" x14ac:dyDescent="0.2">
      <c r="A693" s="44" t="s">
        <v>1153</v>
      </c>
      <c r="B693" s="45" t="s">
        <v>900</v>
      </c>
      <c r="C693" s="46" t="s">
        <v>30</v>
      </c>
      <c r="D693" s="32" t="s">
        <v>901</v>
      </c>
      <c r="E693" s="33" t="s">
        <v>43</v>
      </c>
      <c r="F693" s="64">
        <v>4</v>
      </c>
      <c r="G693" s="57">
        <v>1.79</v>
      </c>
      <c r="H693" s="57">
        <f t="shared" si="99"/>
        <v>2.35</v>
      </c>
      <c r="I693" s="57">
        <f t="shared" si="100"/>
        <v>9.4</v>
      </c>
      <c r="J693" s="58">
        <f t="shared" si="94"/>
        <v>1.1227641468128715E-7</v>
      </c>
    </row>
    <row r="694" spans="1:10" x14ac:dyDescent="0.2">
      <c r="A694" s="42" t="s">
        <v>1154</v>
      </c>
      <c r="B694" s="43"/>
      <c r="C694" s="43"/>
      <c r="D694" s="31" t="s">
        <v>2586</v>
      </c>
      <c r="E694" s="43" t="s">
        <v>2740</v>
      </c>
      <c r="F694" s="63"/>
      <c r="G694" s="43"/>
      <c r="H694" s="43"/>
      <c r="I694" s="55"/>
      <c r="J694" s="56"/>
    </row>
    <row r="695" spans="1:10" x14ac:dyDescent="0.2">
      <c r="A695" s="42" t="s">
        <v>1155</v>
      </c>
      <c r="B695" s="43"/>
      <c r="C695" s="43"/>
      <c r="D695" s="31" t="s">
        <v>2533</v>
      </c>
      <c r="E695" s="43" t="s">
        <v>2740</v>
      </c>
      <c r="F695" s="63"/>
      <c r="G695" s="43"/>
      <c r="H695" s="43"/>
      <c r="I695" s="55"/>
      <c r="J695" s="56"/>
    </row>
    <row r="696" spans="1:10" ht="25.5" x14ac:dyDescent="0.2">
      <c r="A696" s="39" t="s">
        <v>1156</v>
      </c>
      <c r="B696" s="40" t="s">
        <v>995</v>
      </c>
      <c r="C696" s="41" t="s">
        <v>27</v>
      </c>
      <c r="D696" s="29" t="s">
        <v>2577</v>
      </c>
      <c r="E696" s="30" t="s">
        <v>43</v>
      </c>
      <c r="F696" s="62">
        <v>7</v>
      </c>
      <c r="G696" s="53">
        <v>1291.1500000000001</v>
      </c>
      <c r="H696" s="53">
        <f>ROUND(G696 * (1 + 31.29 / 100), 2)</f>
        <v>1695.15</v>
      </c>
      <c r="I696" s="53">
        <f>ROUND(F696 * H696, 2)</f>
        <v>11866.05</v>
      </c>
      <c r="J696" s="54">
        <f t="shared" si="94"/>
        <v>1.4173165430094546E-4</v>
      </c>
    </row>
    <row r="697" spans="1:10" x14ac:dyDescent="0.2">
      <c r="A697" s="42" t="s">
        <v>1157</v>
      </c>
      <c r="B697" s="43"/>
      <c r="C697" s="43"/>
      <c r="D697" s="31" t="s">
        <v>2535</v>
      </c>
      <c r="E697" s="43" t="s">
        <v>2740</v>
      </c>
      <c r="F697" s="63"/>
      <c r="G697" s="43"/>
      <c r="H697" s="43"/>
      <c r="I697" s="55"/>
      <c r="J697" s="56"/>
    </row>
    <row r="698" spans="1:10" x14ac:dyDescent="0.2">
      <c r="A698" s="39" t="s">
        <v>1158</v>
      </c>
      <c r="B698" s="40" t="s">
        <v>781</v>
      </c>
      <c r="C698" s="41" t="s">
        <v>27</v>
      </c>
      <c r="D698" s="29" t="s">
        <v>2536</v>
      </c>
      <c r="E698" s="30" t="s">
        <v>43</v>
      </c>
      <c r="F698" s="62">
        <v>164</v>
      </c>
      <c r="G698" s="53">
        <v>6.65</v>
      </c>
      <c r="H698" s="53">
        <f>ROUND(G698 * (1 + 31.29 / 100), 2)</f>
        <v>8.73</v>
      </c>
      <c r="I698" s="53">
        <f>ROUND(F698 * H698, 2)</f>
        <v>1431.72</v>
      </c>
      <c r="J698" s="54">
        <f t="shared" si="94"/>
        <v>1.7100892385903449E-5</v>
      </c>
    </row>
    <row r="699" spans="1:10" ht="25.5" x14ac:dyDescent="0.2">
      <c r="A699" s="39" t="s">
        <v>1159</v>
      </c>
      <c r="B699" s="40" t="s">
        <v>783</v>
      </c>
      <c r="C699" s="41" t="s">
        <v>30</v>
      </c>
      <c r="D699" s="29" t="s">
        <v>784</v>
      </c>
      <c r="E699" s="30" t="s">
        <v>43</v>
      </c>
      <c r="F699" s="62">
        <v>15</v>
      </c>
      <c r="G699" s="53">
        <v>991.2</v>
      </c>
      <c r="H699" s="53">
        <f>ROUND(G699 * (1 + 31.29 / 100), 2)</f>
        <v>1301.3499999999999</v>
      </c>
      <c r="I699" s="53">
        <f>ROUND(F699 * H699, 2)</f>
        <v>19520.25</v>
      </c>
      <c r="J699" s="54">
        <f t="shared" si="94"/>
        <v>2.3315571103004208E-4</v>
      </c>
    </row>
    <row r="700" spans="1:10" x14ac:dyDescent="0.2">
      <c r="A700" s="39" t="s">
        <v>1160</v>
      </c>
      <c r="B700" s="40" t="s">
        <v>786</v>
      </c>
      <c r="C700" s="41" t="s">
        <v>94</v>
      </c>
      <c r="D700" s="29" t="s">
        <v>787</v>
      </c>
      <c r="E700" s="30" t="s">
        <v>43</v>
      </c>
      <c r="F700" s="62">
        <v>330</v>
      </c>
      <c r="G700" s="53">
        <v>17.86</v>
      </c>
      <c r="H700" s="53">
        <f>ROUND(G700 * (1 + 31.29 / 100), 2)</f>
        <v>23.45</v>
      </c>
      <c r="I700" s="53">
        <f>ROUND(F700 * H700, 2)</f>
        <v>7738.5</v>
      </c>
      <c r="J700" s="54">
        <f t="shared" si="94"/>
        <v>9.2430961171397933E-5</v>
      </c>
    </row>
    <row r="701" spans="1:10" x14ac:dyDescent="0.2">
      <c r="A701" s="42" t="s">
        <v>1161</v>
      </c>
      <c r="B701" s="43"/>
      <c r="C701" s="43"/>
      <c r="D701" s="31" t="s">
        <v>2537</v>
      </c>
      <c r="E701" s="43" t="s">
        <v>2740</v>
      </c>
      <c r="F701" s="63"/>
      <c r="G701" s="43"/>
      <c r="H701" s="43"/>
      <c r="I701" s="55"/>
      <c r="J701" s="56"/>
    </row>
    <row r="702" spans="1:10" ht="38.25" x14ac:dyDescent="0.2">
      <c r="A702" s="44" t="s">
        <v>1162</v>
      </c>
      <c r="B702" s="45" t="s">
        <v>790</v>
      </c>
      <c r="C702" s="46" t="s">
        <v>27</v>
      </c>
      <c r="D702" s="32" t="s">
        <v>2538</v>
      </c>
      <c r="E702" s="33" t="s">
        <v>43</v>
      </c>
      <c r="F702" s="64">
        <v>2</v>
      </c>
      <c r="G702" s="57">
        <v>104.57</v>
      </c>
      <c r="H702" s="57">
        <f>ROUND(G702 * (1 + 31.29 / 100), 2)</f>
        <v>137.29</v>
      </c>
      <c r="I702" s="57">
        <f>ROUND(F702 * H702, 2)</f>
        <v>274.58</v>
      </c>
      <c r="J702" s="58">
        <f t="shared" si="94"/>
        <v>3.2796657386370024E-6</v>
      </c>
    </row>
    <row r="703" spans="1:10" x14ac:dyDescent="0.2">
      <c r="A703" s="39" t="s">
        <v>1163</v>
      </c>
      <c r="B703" s="40" t="s">
        <v>792</v>
      </c>
      <c r="C703" s="41" t="s">
        <v>27</v>
      </c>
      <c r="D703" s="29" t="s">
        <v>2539</v>
      </c>
      <c r="E703" s="30" t="s">
        <v>43</v>
      </c>
      <c r="F703" s="62">
        <v>1</v>
      </c>
      <c r="G703" s="53">
        <v>1045.75</v>
      </c>
      <c r="H703" s="53">
        <f>ROUND(G703 * (1 + 31.29 / 100), 2)</f>
        <v>1372.97</v>
      </c>
      <c r="I703" s="53">
        <f>ROUND(F703 * H703, 2)</f>
        <v>1372.97</v>
      </c>
      <c r="J703" s="54">
        <f t="shared" si="94"/>
        <v>1.6399164794145405E-5</v>
      </c>
    </row>
    <row r="704" spans="1:10" x14ac:dyDescent="0.2">
      <c r="A704" s="44" t="s">
        <v>1164</v>
      </c>
      <c r="B704" s="45" t="s">
        <v>794</v>
      </c>
      <c r="C704" s="46" t="s">
        <v>27</v>
      </c>
      <c r="D704" s="32" t="s">
        <v>2540</v>
      </c>
      <c r="E704" s="33" t="s">
        <v>43</v>
      </c>
      <c r="F704" s="64">
        <v>1</v>
      </c>
      <c r="G704" s="57">
        <v>152.75</v>
      </c>
      <c r="H704" s="57">
        <f>ROUND(G704 * (1 + 31.29 / 100), 2)</f>
        <v>200.55</v>
      </c>
      <c r="I704" s="57">
        <f>ROUND(F704 * H704, 2)</f>
        <v>200.55</v>
      </c>
      <c r="J704" s="58">
        <f t="shared" si="94"/>
        <v>2.3954292515246957E-6</v>
      </c>
    </row>
    <row r="705" spans="1:10" x14ac:dyDescent="0.2">
      <c r="A705" s="42" t="s">
        <v>1165</v>
      </c>
      <c r="B705" s="43"/>
      <c r="C705" s="43"/>
      <c r="D705" s="31" t="s">
        <v>2541</v>
      </c>
      <c r="E705" s="43" t="s">
        <v>2740</v>
      </c>
      <c r="F705" s="63"/>
      <c r="G705" s="43"/>
      <c r="H705" s="43"/>
      <c r="I705" s="55"/>
      <c r="J705" s="56"/>
    </row>
    <row r="706" spans="1:10" ht="25.5" x14ac:dyDescent="0.2">
      <c r="A706" s="39" t="s">
        <v>1166</v>
      </c>
      <c r="B706" s="40" t="s">
        <v>1167</v>
      </c>
      <c r="C706" s="41" t="s">
        <v>30</v>
      </c>
      <c r="D706" s="29" t="s">
        <v>1168</v>
      </c>
      <c r="E706" s="30" t="s">
        <v>43</v>
      </c>
      <c r="F706" s="62">
        <v>1</v>
      </c>
      <c r="G706" s="53">
        <v>1119.6400000000001</v>
      </c>
      <c r="H706" s="53">
        <f t="shared" ref="H706:H712" si="101">ROUND(G706 * (1 + 31.29 / 100), 2)</f>
        <v>1469.98</v>
      </c>
      <c r="I706" s="53">
        <f t="shared" ref="I706:I712" si="102">ROUND(F706 * H706, 2)</f>
        <v>1469.98</v>
      </c>
      <c r="J706" s="54">
        <f t="shared" si="94"/>
        <v>1.7557881282255157E-5</v>
      </c>
    </row>
    <row r="707" spans="1:10" x14ac:dyDescent="0.2">
      <c r="A707" s="39" t="s">
        <v>1169</v>
      </c>
      <c r="B707" s="40" t="s">
        <v>807</v>
      </c>
      <c r="C707" s="41" t="s">
        <v>94</v>
      </c>
      <c r="D707" s="29" t="s">
        <v>808</v>
      </c>
      <c r="E707" s="30" t="s">
        <v>43</v>
      </c>
      <c r="F707" s="62">
        <v>2</v>
      </c>
      <c r="G707" s="53">
        <v>91.09</v>
      </c>
      <c r="H707" s="53">
        <f t="shared" si="101"/>
        <v>119.59</v>
      </c>
      <c r="I707" s="53">
        <f t="shared" si="102"/>
        <v>239.18</v>
      </c>
      <c r="J707" s="54">
        <f t="shared" si="94"/>
        <v>2.8568375386670489E-6</v>
      </c>
    </row>
    <row r="708" spans="1:10" x14ac:dyDescent="0.2">
      <c r="A708" s="44" t="s">
        <v>1170</v>
      </c>
      <c r="B708" s="45" t="s">
        <v>805</v>
      </c>
      <c r="C708" s="46" t="s">
        <v>27</v>
      </c>
      <c r="D708" s="32" t="s">
        <v>2545</v>
      </c>
      <c r="E708" s="33" t="s">
        <v>43</v>
      </c>
      <c r="F708" s="64">
        <v>8</v>
      </c>
      <c r="G708" s="57">
        <v>18.600000000000001</v>
      </c>
      <c r="H708" s="57">
        <f t="shared" si="101"/>
        <v>24.42</v>
      </c>
      <c r="I708" s="57">
        <f t="shared" si="102"/>
        <v>195.36</v>
      </c>
      <c r="J708" s="58">
        <f t="shared" si="94"/>
        <v>2.3334383374613043E-6</v>
      </c>
    </row>
    <row r="709" spans="1:10" x14ac:dyDescent="0.2">
      <c r="A709" s="44" t="s">
        <v>1171</v>
      </c>
      <c r="B709" s="45" t="s">
        <v>800</v>
      </c>
      <c r="C709" s="46" t="s">
        <v>27</v>
      </c>
      <c r="D709" s="32" t="s">
        <v>2543</v>
      </c>
      <c r="E709" s="33" t="s">
        <v>43</v>
      </c>
      <c r="F709" s="64">
        <v>1</v>
      </c>
      <c r="G709" s="57">
        <v>4.2</v>
      </c>
      <c r="H709" s="57">
        <f t="shared" si="101"/>
        <v>5.51</v>
      </c>
      <c r="I709" s="57">
        <f t="shared" si="102"/>
        <v>5.51</v>
      </c>
      <c r="J709" s="58">
        <f t="shared" ref="J709:J772" si="103">I709 / 83721946.65</f>
        <v>6.5813089882328956E-8</v>
      </c>
    </row>
    <row r="710" spans="1:10" ht="25.5" x14ac:dyDescent="0.2">
      <c r="A710" s="39" t="s">
        <v>1172</v>
      </c>
      <c r="B710" s="40" t="s">
        <v>810</v>
      </c>
      <c r="C710" s="41" t="s">
        <v>27</v>
      </c>
      <c r="D710" s="29" t="s">
        <v>2546</v>
      </c>
      <c r="E710" s="30" t="s">
        <v>43</v>
      </c>
      <c r="F710" s="62">
        <v>1</v>
      </c>
      <c r="G710" s="53">
        <v>173.97</v>
      </c>
      <c r="H710" s="53">
        <f t="shared" si="101"/>
        <v>228.41</v>
      </c>
      <c r="I710" s="53">
        <f t="shared" si="102"/>
        <v>228.41</v>
      </c>
      <c r="J710" s="54">
        <f t="shared" si="103"/>
        <v>2.7281974337609357E-6</v>
      </c>
    </row>
    <row r="711" spans="1:10" x14ac:dyDescent="0.2">
      <c r="A711" s="39" t="s">
        <v>1173</v>
      </c>
      <c r="B711" s="40" t="s">
        <v>802</v>
      </c>
      <c r="C711" s="41" t="s">
        <v>27</v>
      </c>
      <c r="D711" s="29" t="s">
        <v>2544</v>
      </c>
      <c r="E711" s="30" t="s">
        <v>43</v>
      </c>
      <c r="F711" s="62">
        <v>1</v>
      </c>
      <c r="G711" s="53">
        <v>29.85</v>
      </c>
      <c r="H711" s="53">
        <f t="shared" si="101"/>
        <v>39.19</v>
      </c>
      <c r="I711" s="53">
        <f t="shared" si="102"/>
        <v>39.19</v>
      </c>
      <c r="J711" s="54">
        <f t="shared" si="103"/>
        <v>4.6809709482549397E-7</v>
      </c>
    </row>
    <row r="712" spans="1:10" x14ac:dyDescent="0.2">
      <c r="A712" s="39" t="s">
        <v>1174</v>
      </c>
      <c r="B712" s="40" t="s">
        <v>802</v>
      </c>
      <c r="C712" s="41" t="s">
        <v>27</v>
      </c>
      <c r="D712" s="29" t="s">
        <v>2544</v>
      </c>
      <c r="E712" s="30" t="s">
        <v>43</v>
      </c>
      <c r="F712" s="62">
        <v>1</v>
      </c>
      <c r="G712" s="53">
        <v>29.85</v>
      </c>
      <c r="H712" s="53">
        <f t="shared" si="101"/>
        <v>39.19</v>
      </c>
      <c r="I712" s="53">
        <f t="shared" si="102"/>
        <v>39.19</v>
      </c>
      <c r="J712" s="54">
        <f t="shared" si="103"/>
        <v>4.6809709482549397E-7</v>
      </c>
    </row>
    <row r="713" spans="1:10" x14ac:dyDescent="0.2">
      <c r="A713" s="42" t="s">
        <v>1175</v>
      </c>
      <c r="B713" s="43"/>
      <c r="C713" s="43"/>
      <c r="D713" s="31" t="s">
        <v>2547</v>
      </c>
      <c r="E713" s="43" t="s">
        <v>2740</v>
      </c>
      <c r="F713" s="63"/>
      <c r="G713" s="43"/>
      <c r="H713" s="43"/>
      <c r="I713" s="55"/>
      <c r="J713" s="56"/>
    </row>
    <row r="714" spans="1:10" x14ac:dyDescent="0.2">
      <c r="A714" s="39" t="s">
        <v>1176</v>
      </c>
      <c r="B714" s="40" t="s">
        <v>440</v>
      </c>
      <c r="C714" s="41" t="s">
        <v>27</v>
      </c>
      <c r="D714" s="29" t="s">
        <v>2482</v>
      </c>
      <c r="E714" s="30" t="s">
        <v>43</v>
      </c>
      <c r="F714" s="62">
        <v>46</v>
      </c>
      <c r="G714" s="53">
        <v>58.87</v>
      </c>
      <c r="H714" s="53">
        <f t="shared" ref="H714:H721" si="104">ROUND(G714 * (1 + 31.29 / 100), 2)</f>
        <v>77.290000000000006</v>
      </c>
      <c r="I714" s="53">
        <f t="shared" ref="I714:I721" si="105">ROUND(F714 * H714, 2)</f>
        <v>3555.34</v>
      </c>
      <c r="J714" s="54">
        <f t="shared" si="103"/>
        <v>4.2466045550315686E-5</v>
      </c>
    </row>
    <row r="715" spans="1:10" ht="38.25" x14ac:dyDescent="0.2">
      <c r="A715" s="39" t="s">
        <v>1177</v>
      </c>
      <c r="B715" s="40" t="s">
        <v>814</v>
      </c>
      <c r="C715" s="41" t="s">
        <v>22</v>
      </c>
      <c r="D715" s="29" t="s">
        <v>815</v>
      </c>
      <c r="E715" s="30" t="s">
        <v>43</v>
      </c>
      <c r="F715" s="62">
        <v>5</v>
      </c>
      <c r="G715" s="53">
        <v>10.41</v>
      </c>
      <c r="H715" s="53">
        <f t="shared" si="104"/>
        <v>13.67</v>
      </c>
      <c r="I715" s="53">
        <f t="shared" si="105"/>
        <v>68.349999999999994</v>
      </c>
      <c r="J715" s="54">
        <f t="shared" si="103"/>
        <v>8.163928663261676E-7</v>
      </c>
    </row>
    <row r="716" spans="1:10" ht="25.5" x14ac:dyDescent="0.2">
      <c r="A716" s="39" t="s">
        <v>1178</v>
      </c>
      <c r="B716" s="40" t="s">
        <v>393</v>
      </c>
      <c r="C716" s="41" t="s">
        <v>27</v>
      </c>
      <c r="D716" s="29" t="s">
        <v>2459</v>
      </c>
      <c r="E716" s="30" t="s">
        <v>43</v>
      </c>
      <c r="F716" s="62">
        <v>64</v>
      </c>
      <c r="G716" s="53">
        <v>6.59</v>
      </c>
      <c r="H716" s="53">
        <f t="shared" si="104"/>
        <v>8.65</v>
      </c>
      <c r="I716" s="53">
        <f t="shared" si="105"/>
        <v>553.6</v>
      </c>
      <c r="J716" s="54">
        <f t="shared" si="103"/>
        <v>6.6123641667617624E-6</v>
      </c>
    </row>
    <row r="717" spans="1:10" ht="25.5" x14ac:dyDescent="0.2">
      <c r="A717" s="39" t="s">
        <v>1179</v>
      </c>
      <c r="B717" s="40" t="s">
        <v>395</v>
      </c>
      <c r="C717" s="41" t="s">
        <v>27</v>
      </c>
      <c r="D717" s="29" t="s">
        <v>2460</v>
      </c>
      <c r="E717" s="30" t="s">
        <v>43</v>
      </c>
      <c r="F717" s="62">
        <v>3</v>
      </c>
      <c r="G717" s="53">
        <v>22.39</v>
      </c>
      <c r="H717" s="53">
        <f t="shared" si="104"/>
        <v>29.4</v>
      </c>
      <c r="I717" s="53">
        <f t="shared" si="105"/>
        <v>88.2</v>
      </c>
      <c r="J717" s="54">
        <f t="shared" si="103"/>
        <v>1.0534872100946305E-6</v>
      </c>
    </row>
    <row r="718" spans="1:10" ht="25.5" x14ac:dyDescent="0.2">
      <c r="A718" s="39" t="s">
        <v>1180</v>
      </c>
      <c r="B718" s="40" t="s">
        <v>819</v>
      </c>
      <c r="C718" s="41" t="s">
        <v>27</v>
      </c>
      <c r="D718" s="29" t="s">
        <v>2548</v>
      </c>
      <c r="E718" s="30" t="s">
        <v>43</v>
      </c>
      <c r="F718" s="62">
        <v>1</v>
      </c>
      <c r="G718" s="53">
        <v>10.83</v>
      </c>
      <c r="H718" s="53">
        <f t="shared" si="104"/>
        <v>14.22</v>
      </c>
      <c r="I718" s="53">
        <f t="shared" si="105"/>
        <v>14.22</v>
      </c>
      <c r="J718" s="54">
        <f t="shared" si="103"/>
        <v>1.6984793795403228E-7</v>
      </c>
    </row>
    <row r="719" spans="1:10" ht="25.5" x14ac:dyDescent="0.2">
      <c r="A719" s="39" t="s">
        <v>1181</v>
      </c>
      <c r="B719" s="40" t="s">
        <v>397</v>
      </c>
      <c r="C719" s="41" t="s">
        <v>27</v>
      </c>
      <c r="D719" s="29" t="s">
        <v>2461</v>
      </c>
      <c r="E719" s="30" t="s">
        <v>43</v>
      </c>
      <c r="F719" s="62">
        <v>6</v>
      </c>
      <c r="G719" s="53">
        <v>12.7</v>
      </c>
      <c r="H719" s="53">
        <f t="shared" si="104"/>
        <v>16.670000000000002</v>
      </c>
      <c r="I719" s="53">
        <f t="shared" si="105"/>
        <v>100.02</v>
      </c>
      <c r="J719" s="54">
        <f t="shared" si="103"/>
        <v>1.194668829406632E-6</v>
      </c>
    </row>
    <row r="720" spans="1:10" ht="25.5" x14ac:dyDescent="0.2">
      <c r="A720" s="39" t="s">
        <v>1182</v>
      </c>
      <c r="B720" s="40" t="s">
        <v>401</v>
      </c>
      <c r="C720" s="41" t="s">
        <v>27</v>
      </c>
      <c r="D720" s="29" t="s">
        <v>2463</v>
      </c>
      <c r="E720" s="30" t="s">
        <v>43</v>
      </c>
      <c r="F720" s="62">
        <v>64</v>
      </c>
      <c r="G720" s="53">
        <v>5.0599999999999996</v>
      </c>
      <c r="H720" s="53">
        <f t="shared" si="104"/>
        <v>6.64</v>
      </c>
      <c r="I720" s="53">
        <f t="shared" si="105"/>
        <v>424.96</v>
      </c>
      <c r="J720" s="54">
        <f t="shared" si="103"/>
        <v>5.0758494875489131E-6</v>
      </c>
    </row>
    <row r="721" spans="1:10" x14ac:dyDescent="0.2">
      <c r="A721" s="39" t="s">
        <v>1183</v>
      </c>
      <c r="B721" s="40" t="s">
        <v>442</v>
      </c>
      <c r="C721" s="41" t="s">
        <v>27</v>
      </c>
      <c r="D721" s="29" t="s">
        <v>2483</v>
      </c>
      <c r="E721" s="30" t="s">
        <v>43</v>
      </c>
      <c r="F721" s="62">
        <v>305</v>
      </c>
      <c r="G721" s="53">
        <v>12.56</v>
      </c>
      <c r="H721" s="53">
        <f t="shared" si="104"/>
        <v>16.489999999999998</v>
      </c>
      <c r="I721" s="53">
        <f t="shared" si="105"/>
        <v>5029.45</v>
      </c>
      <c r="J721" s="54">
        <f t="shared" si="103"/>
        <v>6.0073256789234E-5</v>
      </c>
    </row>
    <row r="722" spans="1:10" x14ac:dyDescent="0.2">
      <c r="A722" s="42" t="s">
        <v>1184</v>
      </c>
      <c r="B722" s="43"/>
      <c r="C722" s="43"/>
      <c r="D722" s="31" t="s">
        <v>2549</v>
      </c>
      <c r="E722" s="43" t="s">
        <v>2740</v>
      </c>
      <c r="F722" s="63"/>
      <c r="G722" s="43"/>
      <c r="H722" s="43"/>
      <c r="I722" s="55"/>
      <c r="J722" s="56"/>
    </row>
    <row r="723" spans="1:10" ht="25.5" x14ac:dyDescent="0.2">
      <c r="A723" s="39" t="s">
        <v>1185</v>
      </c>
      <c r="B723" s="40" t="s">
        <v>825</v>
      </c>
      <c r="C723" s="41" t="s">
        <v>30</v>
      </c>
      <c r="D723" s="29" t="s">
        <v>826</v>
      </c>
      <c r="E723" s="30" t="s">
        <v>43</v>
      </c>
      <c r="F723" s="62">
        <v>1</v>
      </c>
      <c r="G723" s="53">
        <v>29.12</v>
      </c>
      <c r="H723" s="53">
        <f>ROUND(G723 * (1 + 31.29 / 100), 2)</f>
        <v>38.229999999999997</v>
      </c>
      <c r="I723" s="53">
        <f>ROUND(F723 * H723, 2)</f>
        <v>38.229999999999997</v>
      </c>
      <c r="J723" s="54">
        <f t="shared" si="103"/>
        <v>4.5663056736868165E-7</v>
      </c>
    </row>
    <row r="724" spans="1:10" ht="25.5" x14ac:dyDescent="0.2">
      <c r="A724" s="39" t="s">
        <v>1186</v>
      </c>
      <c r="B724" s="40" t="s">
        <v>828</v>
      </c>
      <c r="C724" s="41" t="s">
        <v>30</v>
      </c>
      <c r="D724" s="29" t="s">
        <v>829</v>
      </c>
      <c r="E724" s="30" t="s">
        <v>43</v>
      </c>
      <c r="F724" s="62">
        <v>15</v>
      </c>
      <c r="G724" s="53">
        <v>12.84</v>
      </c>
      <c r="H724" s="53">
        <f>ROUND(G724 * (1 + 31.29 / 100), 2)</f>
        <v>16.86</v>
      </c>
      <c r="I724" s="53">
        <f>ROUND(F724 * H724, 2)</f>
        <v>252.9</v>
      </c>
      <c r="J724" s="54">
        <f t="shared" si="103"/>
        <v>3.0207133269039917E-6</v>
      </c>
    </row>
    <row r="725" spans="1:10" ht="25.5" x14ac:dyDescent="0.2">
      <c r="A725" s="39" t="s">
        <v>1187</v>
      </c>
      <c r="B725" s="40" t="s">
        <v>831</v>
      </c>
      <c r="C725" s="41" t="s">
        <v>30</v>
      </c>
      <c r="D725" s="29" t="s">
        <v>832</v>
      </c>
      <c r="E725" s="30" t="s">
        <v>43</v>
      </c>
      <c r="F725" s="62">
        <v>28</v>
      </c>
      <c r="G725" s="53">
        <v>14.23</v>
      </c>
      <c r="H725" s="53">
        <f>ROUND(G725 * (1 + 31.29 / 100), 2)</f>
        <v>18.68</v>
      </c>
      <c r="I725" s="53">
        <f>ROUND(F725 * H725, 2)</f>
        <v>523.04</v>
      </c>
      <c r="J725" s="54">
        <f t="shared" si="103"/>
        <v>6.2473463760532368E-6</v>
      </c>
    </row>
    <row r="726" spans="1:10" ht="38.25" x14ac:dyDescent="0.2">
      <c r="A726" s="39" t="s">
        <v>1188</v>
      </c>
      <c r="B726" s="40" t="s">
        <v>501</v>
      </c>
      <c r="C726" s="41" t="s">
        <v>30</v>
      </c>
      <c r="D726" s="29" t="s">
        <v>502</v>
      </c>
      <c r="E726" s="30" t="s">
        <v>43</v>
      </c>
      <c r="F726" s="62">
        <v>21</v>
      </c>
      <c r="G726" s="53">
        <v>9.5</v>
      </c>
      <c r="H726" s="53">
        <f>ROUND(G726 * (1 + 31.29 / 100), 2)</f>
        <v>12.47</v>
      </c>
      <c r="I726" s="53">
        <f>ROUND(F726 * H726, 2)</f>
        <v>261.87</v>
      </c>
      <c r="J726" s="54">
        <f t="shared" si="103"/>
        <v>3.1278536928285815E-6</v>
      </c>
    </row>
    <row r="727" spans="1:10" x14ac:dyDescent="0.2">
      <c r="A727" s="42" t="s">
        <v>1189</v>
      </c>
      <c r="B727" s="43"/>
      <c r="C727" s="43"/>
      <c r="D727" s="31" t="s">
        <v>2484</v>
      </c>
      <c r="E727" s="43" t="s">
        <v>2740</v>
      </c>
      <c r="F727" s="63"/>
      <c r="G727" s="43"/>
      <c r="H727" s="43"/>
      <c r="I727" s="55"/>
      <c r="J727" s="56"/>
    </row>
    <row r="728" spans="1:10" x14ac:dyDescent="0.2">
      <c r="A728" s="39" t="s">
        <v>1190</v>
      </c>
      <c r="B728" s="40" t="s">
        <v>446</v>
      </c>
      <c r="C728" s="41" t="s">
        <v>27</v>
      </c>
      <c r="D728" s="29" t="s">
        <v>2485</v>
      </c>
      <c r="E728" s="30" t="s">
        <v>43</v>
      </c>
      <c r="F728" s="62">
        <v>305</v>
      </c>
      <c r="G728" s="53">
        <v>0.41</v>
      </c>
      <c r="H728" s="53">
        <f t="shared" ref="H728:H741" si="106">ROUND(G728 * (1 + 31.29 / 100), 2)</f>
        <v>0.54</v>
      </c>
      <c r="I728" s="53">
        <f t="shared" ref="I728:I741" si="107">ROUND(F728 * H728, 2)</f>
        <v>164.7</v>
      </c>
      <c r="J728" s="54">
        <f t="shared" si="103"/>
        <v>1.967226116809361E-6</v>
      </c>
    </row>
    <row r="729" spans="1:10" x14ac:dyDescent="0.2">
      <c r="A729" s="39" t="s">
        <v>1191</v>
      </c>
      <c r="B729" s="40" t="s">
        <v>448</v>
      </c>
      <c r="C729" s="41" t="s">
        <v>27</v>
      </c>
      <c r="D729" s="29" t="s">
        <v>2486</v>
      </c>
      <c r="E729" s="30" t="s">
        <v>43</v>
      </c>
      <c r="F729" s="62">
        <v>1009</v>
      </c>
      <c r="G729" s="53">
        <v>0.41</v>
      </c>
      <c r="H729" s="53">
        <f t="shared" si="106"/>
        <v>0.54</v>
      </c>
      <c r="I729" s="53">
        <f t="shared" si="107"/>
        <v>544.86</v>
      </c>
      <c r="J729" s="54">
        <f t="shared" si="103"/>
        <v>6.5079709897070335E-6</v>
      </c>
    </row>
    <row r="730" spans="1:10" x14ac:dyDescent="0.2">
      <c r="A730" s="39" t="s">
        <v>1192</v>
      </c>
      <c r="B730" s="40" t="s">
        <v>450</v>
      </c>
      <c r="C730" s="41" t="s">
        <v>27</v>
      </c>
      <c r="D730" s="29" t="s">
        <v>2487</v>
      </c>
      <c r="E730" s="30" t="s">
        <v>43</v>
      </c>
      <c r="F730" s="62">
        <v>10</v>
      </c>
      <c r="G730" s="53">
        <v>0.46</v>
      </c>
      <c r="H730" s="53">
        <f t="shared" si="106"/>
        <v>0.6</v>
      </c>
      <c r="I730" s="53">
        <f t="shared" si="107"/>
        <v>6</v>
      </c>
      <c r="J730" s="54">
        <f t="shared" si="103"/>
        <v>7.1665796605076903E-8</v>
      </c>
    </row>
    <row r="731" spans="1:10" x14ac:dyDescent="0.2">
      <c r="A731" s="44" t="s">
        <v>1193</v>
      </c>
      <c r="B731" s="45" t="s">
        <v>839</v>
      </c>
      <c r="C731" s="46" t="s">
        <v>30</v>
      </c>
      <c r="D731" s="32" t="s">
        <v>840</v>
      </c>
      <c r="E731" s="33" t="s">
        <v>43</v>
      </c>
      <c r="F731" s="64">
        <v>254</v>
      </c>
      <c r="G731" s="57">
        <v>0.06</v>
      </c>
      <c r="H731" s="57">
        <f t="shared" si="106"/>
        <v>0.08</v>
      </c>
      <c r="I731" s="57">
        <f t="shared" si="107"/>
        <v>20.32</v>
      </c>
      <c r="J731" s="58">
        <f t="shared" si="103"/>
        <v>2.4270816450252712E-7</v>
      </c>
    </row>
    <row r="732" spans="1:10" x14ac:dyDescent="0.2">
      <c r="A732" s="44" t="s">
        <v>1194</v>
      </c>
      <c r="B732" s="45" t="s">
        <v>452</v>
      </c>
      <c r="C732" s="46" t="s">
        <v>30</v>
      </c>
      <c r="D732" s="32" t="s">
        <v>453</v>
      </c>
      <c r="E732" s="33" t="s">
        <v>43</v>
      </c>
      <c r="F732" s="64">
        <v>38</v>
      </c>
      <c r="G732" s="57">
        <v>0.1</v>
      </c>
      <c r="H732" s="57">
        <f t="shared" si="106"/>
        <v>0.13</v>
      </c>
      <c r="I732" s="57">
        <f t="shared" si="107"/>
        <v>4.9400000000000004</v>
      </c>
      <c r="J732" s="58">
        <f t="shared" si="103"/>
        <v>5.9004839204846656E-8</v>
      </c>
    </row>
    <row r="733" spans="1:10" x14ac:dyDescent="0.2">
      <c r="A733" s="44" t="s">
        <v>1195</v>
      </c>
      <c r="B733" s="45" t="s">
        <v>455</v>
      </c>
      <c r="C733" s="46" t="s">
        <v>30</v>
      </c>
      <c r="D733" s="32" t="s">
        <v>456</v>
      </c>
      <c r="E733" s="33" t="s">
        <v>43</v>
      </c>
      <c r="F733" s="64">
        <v>80</v>
      </c>
      <c r="G733" s="57">
        <v>0.19</v>
      </c>
      <c r="H733" s="57">
        <f t="shared" si="106"/>
        <v>0.25</v>
      </c>
      <c r="I733" s="57">
        <f t="shared" si="107"/>
        <v>20</v>
      </c>
      <c r="J733" s="58">
        <f t="shared" si="103"/>
        <v>2.3888598868358968E-7</v>
      </c>
    </row>
    <row r="734" spans="1:10" x14ac:dyDescent="0.2">
      <c r="A734" s="44" t="s">
        <v>1196</v>
      </c>
      <c r="B734" s="45" t="s">
        <v>458</v>
      </c>
      <c r="C734" s="46" t="s">
        <v>30</v>
      </c>
      <c r="D734" s="32" t="s">
        <v>459</v>
      </c>
      <c r="E734" s="33" t="s">
        <v>43</v>
      </c>
      <c r="F734" s="64">
        <v>46</v>
      </c>
      <c r="G734" s="57">
        <v>0.37</v>
      </c>
      <c r="H734" s="57">
        <f t="shared" si="106"/>
        <v>0.49</v>
      </c>
      <c r="I734" s="57">
        <f t="shared" si="107"/>
        <v>22.54</v>
      </c>
      <c r="J734" s="58">
        <f t="shared" si="103"/>
        <v>2.6922450924640556E-7</v>
      </c>
    </row>
    <row r="735" spans="1:10" x14ac:dyDescent="0.2">
      <c r="A735" s="44" t="s">
        <v>1197</v>
      </c>
      <c r="B735" s="45" t="s">
        <v>461</v>
      </c>
      <c r="C735" s="46" t="s">
        <v>27</v>
      </c>
      <c r="D735" s="32" t="s">
        <v>2488</v>
      </c>
      <c r="E735" s="33" t="s">
        <v>43</v>
      </c>
      <c r="F735" s="64">
        <v>254</v>
      </c>
      <c r="G735" s="57">
        <v>0.55000000000000004</v>
      </c>
      <c r="H735" s="57">
        <f t="shared" si="106"/>
        <v>0.72</v>
      </c>
      <c r="I735" s="57">
        <f t="shared" si="107"/>
        <v>182.88</v>
      </c>
      <c r="J735" s="58">
        <f t="shared" si="103"/>
        <v>2.184373480522744E-6</v>
      </c>
    </row>
    <row r="736" spans="1:10" x14ac:dyDescent="0.2">
      <c r="A736" s="44" t="s">
        <v>1198</v>
      </c>
      <c r="B736" s="45" t="s">
        <v>461</v>
      </c>
      <c r="C736" s="46" t="s">
        <v>27</v>
      </c>
      <c r="D736" s="32" t="s">
        <v>2488</v>
      </c>
      <c r="E736" s="33" t="s">
        <v>43</v>
      </c>
      <c r="F736" s="64">
        <v>38</v>
      </c>
      <c r="G736" s="57">
        <v>0.55000000000000004</v>
      </c>
      <c r="H736" s="57">
        <f t="shared" si="106"/>
        <v>0.72</v>
      </c>
      <c r="I736" s="57">
        <f t="shared" si="107"/>
        <v>27.36</v>
      </c>
      <c r="J736" s="58">
        <f t="shared" si="103"/>
        <v>3.2679603251915067E-7</v>
      </c>
    </row>
    <row r="737" spans="1:10" x14ac:dyDescent="0.2">
      <c r="A737" s="44" t="s">
        <v>1199</v>
      </c>
      <c r="B737" s="45" t="s">
        <v>847</v>
      </c>
      <c r="C737" s="46" t="s">
        <v>27</v>
      </c>
      <c r="D737" s="32" t="s">
        <v>2550</v>
      </c>
      <c r="E737" s="33" t="s">
        <v>43</v>
      </c>
      <c r="F737" s="64">
        <v>305</v>
      </c>
      <c r="G737" s="57">
        <v>0.65</v>
      </c>
      <c r="H737" s="57">
        <f t="shared" si="106"/>
        <v>0.85</v>
      </c>
      <c r="I737" s="57">
        <f t="shared" si="107"/>
        <v>259.25</v>
      </c>
      <c r="J737" s="58">
        <f t="shared" si="103"/>
        <v>3.0965596283110311E-6</v>
      </c>
    </row>
    <row r="738" spans="1:10" x14ac:dyDescent="0.2">
      <c r="A738" s="44" t="s">
        <v>1200</v>
      </c>
      <c r="B738" s="45" t="s">
        <v>849</v>
      </c>
      <c r="C738" s="46" t="s">
        <v>27</v>
      </c>
      <c r="D738" s="32" t="s">
        <v>2551</v>
      </c>
      <c r="E738" s="33" t="s">
        <v>43</v>
      </c>
      <c r="F738" s="64">
        <v>46</v>
      </c>
      <c r="G738" s="57">
        <v>0.47</v>
      </c>
      <c r="H738" s="57">
        <f t="shared" si="106"/>
        <v>0.62</v>
      </c>
      <c r="I738" s="57">
        <f t="shared" si="107"/>
        <v>28.52</v>
      </c>
      <c r="J738" s="58">
        <f t="shared" si="103"/>
        <v>3.4065141986279886E-7</v>
      </c>
    </row>
    <row r="739" spans="1:10" x14ac:dyDescent="0.2">
      <c r="A739" s="44" t="s">
        <v>1201</v>
      </c>
      <c r="B739" s="45" t="s">
        <v>851</v>
      </c>
      <c r="C739" s="46" t="s">
        <v>27</v>
      </c>
      <c r="D739" s="32" t="s">
        <v>2552</v>
      </c>
      <c r="E739" s="33" t="s">
        <v>43</v>
      </c>
      <c r="F739" s="64">
        <v>536</v>
      </c>
      <c r="G739" s="57">
        <v>0.63</v>
      </c>
      <c r="H739" s="57">
        <f t="shared" si="106"/>
        <v>0.83</v>
      </c>
      <c r="I739" s="57">
        <f t="shared" si="107"/>
        <v>444.88</v>
      </c>
      <c r="J739" s="58">
        <f t="shared" si="103"/>
        <v>5.3137799322777687E-6</v>
      </c>
    </row>
    <row r="740" spans="1:10" x14ac:dyDescent="0.2">
      <c r="A740" s="44" t="s">
        <v>1202</v>
      </c>
      <c r="B740" s="45" t="s">
        <v>853</v>
      </c>
      <c r="C740" s="46" t="s">
        <v>30</v>
      </c>
      <c r="D740" s="32" t="s">
        <v>854</v>
      </c>
      <c r="E740" s="33" t="s">
        <v>43</v>
      </c>
      <c r="F740" s="64">
        <v>929</v>
      </c>
      <c r="G740" s="57">
        <v>0.32</v>
      </c>
      <c r="H740" s="57">
        <f t="shared" si="106"/>
        <v>0.42</v>
      </c>
      <c r="I740" s="57">
        <f t="shared" si="107"/>
        <v>390.18</v>
      </c>
      <c r="J740" s="58">
        <f t="shared" si="103"/>
        <v>4.6604267532281511E-6</v>
      </c>
    </row>
    <row r="741" spans="1:10" ht="25.5" x14ac:dyDescent="0.2">
      <c r="A741" s="39" t="s">
        <v>1203</v>
      </c>
      <c r="B741" s="40" t="s">
        <v>856</v>
      </c>
      <c r="C741" s="41" t="s">
        <v>27</v>
      </c>
      <c r="D741" s="29" t="s">
        <v>2553</v>
      </c>
      <c r="E741" s="30" t="s">
        <v>150</v>
      </c>
      <c r="F741" s="62">
        <v>351</v>
      </c>
      <c r="G741" s="53">
        <v>25.49</v>
      </c>
      <c r="H741" s="53">
        <f t="shared" si="106"/>
        <v>33.47</v>
      </c>
      <c r="I741" s="53">
        <f t="shared" si="107"/>
        <v>11747.97</v>
      </c>
      <c r="J741" s="54">
        <f t="shared" si="103"/>
        <v>1.4032127142375755E-4</v>
      </c>
    </row>
    <row r="742" spans="1:10" x14ac:dyDescent="0.2">
      <c r="A742" s="42" t="s">
        <v>1204</v>
      </c>
      <c r="B742" s="43"/>
      <c r="C742" s="43"/>
      <c r="D742" s="31" t="s">
        <v>2554</v>
      </c>
      <c r="E742" s="43" t="s">
        <v>2740</v>
      </c>
      <c r="F742" s="63"/>
      <c r="G742" s="43"/>
      <c r="H742" s="43"/>
      <c r="I742" s="55"/>
      <c r="J742" s="56"/>
    </row>
    <row r="743" spans="1:10" ht="25.5" x14ac:dyDescent="0.2">
      <c r="A743" s="39" t="s">
        <v>1205</v>
      </c>
      <c r="B743" s="40" t="s">
        <v>297</v>
      </c>
      <c r="C743" s="41" t="s">
        <v>27</v>
      </c>
      <c r="D743" s="29" t="s">
        <v>2442</v>
      </c>
      <c r="E743" s="30" t="s">
        <v>43</v>
      </c>
      <c r="F743" s="62">
        <v>8</v>
      </c>
      <c r="G743" s="53">
        <v>36.36</v>
      </c>
      <c r="H743" s="53">
        <f t="shared" ref="H743:H755" si="108">ROUND(G743 * (1 + 31.29 / 100), 2)</f>
        <v>47.74</v>
      </c>
      <c r="I743" s="53">
        <f t="shared" ref="I743:I755" si="109">ROUND(F743 * H743, 2)</f>
        <v>381.92</v>
      </c>
      <c r="J743" s="54">
        <f t="shared" si="103"/>
        <v>4.561766839901829E-6</v>
      </c>
    </row>
    <row r="744" spans="1:10" ht="25.5" x14ac:dyDescent="0.2">
      <c r="A744" s="39" t="s">
        <v>1206</v>
      </c>
      <c r="B744" s="40" t="s">
        <v>409</v>
      </c>
      <c r="C744" s="41" t="s">
        <v>27</v>
      </c>
      <c r="D744" s="29" t="s">
        <v>2466</v>
      </c>
      <c r="E744" s="30" t="s">
        <v>43</v>
      </c>
      <c r="F744" s="62">
        <v>12</v>
      </c>
      <c r="G744" s="53">
        <v>100.11</v>
      </c>
      <c r="H744" s="53">
        <f t="shared" si="108"/>
        <v>131.43</v>
      </c>
      <c r="I744" s="53">
        <f t="shared" si="109"/>
        <v>1577.16</v>
      </c>
      <c r="J744" s="54">
        <f t="shared" si="103"/>
        <v>1.8838071295610517E-5</v>
      </c>
    </row>
    <row r="745" spans="1:10" ht="25.5" x14ac:dyDescent="0.2">
      <c r="A745" s="39" t="s">
        <v>1207</v>
      </c>
      <c r="B745" s="40" t="s">
        <v>1208</v>
      </c>
      <c r="C745" s="41" t="s">
        <v>27</v>
      </c>
      <c r="D745" s="29" t="s">
        <v>2587</v>
      </c>
      <c r="E745" s="30" t="s">
        <v>43</v>
      </c>
      <c r="F745" s="62">
        <v>2</v>
      </c>
      <c r="G745" s="53">
        <v>110.34</v>
      </c>
      <c r="H745" s="53">
        <f t="shared" si="108"/>
        <v>144.87</v>
      </c>
      <c r="I745" s="53">
        <f t="shared" si="109"/>
        <v>289.74</v>
      </c>
      <c r="J745" s="54">
        <f t="shared" si="103"/>
        <v>3.4607413180591639E-6</v>
      </c>
    </row>
    <row r="746" spans="1:10" ht="25.5" x14ac:dyDescent="0.2">
      <c r="A746" s="39" t="s">
        <v>1209</v>
      </c>
      <c r="B746" s="40" t="s">
        <v>423</v>
      </c>
      <c r="C746" s="41" t="s">
        <v>27</v>
      </c>
      <c r="D746" s="29" t="s">
        <v>2473</v>
      </c>
      <c r="E746" s="30" t="s">
        <v>43</v>
      </c>
      <c r="F746" s="62">
        <v>2</v>
      </c>
      <c r="G746" s="53">
        <v>92.03</v>
      </c>
      <c r="H746" s="53">
        <f t="shared" si="108"/>
        <v>120.83</v>
      </c>
      <c r="I746" s="53">
        <f t="shared" si="109"/>
        <v>241.66</v>
      </c>
      <c r="J746" s="54">
        <f t="shared" si="103"/>
        <v>2.8864594012638142E-6</v>
      </c>
    </row>
    <row r="747" spans="1:10" ht="25.5" x14ac:dyDescent="0.2">
      <c r="A747" s="39" t="s">
        <v>1210</v>
      </c>
      <c r="B747" s="40" t="s">
        <v>1211</v>
      </c>
      <c r="C747" s="41" t="s">
        <v>27</v>
      </c>
      <c r="D747" s="29" t="s">
        <v>2588</v>
      </c>
      <c r="E747" s="30" t="s">
        <v>43</v>
      </c>
      <c r="F747" s="62">
        <v>1</v>
      </c>
      <c r="G747" s="53">
        <v>102.92</v>
      </c>
      <c r="H747" s="53">
        <f t="shared" si="108"/>
        <v>135.12</v>
      </c>
      <c r="I747" s="53">
        <f t="shared" si="109"/>
        <v>135.12</v>
      </c>
      <c r="J747" s="54">
        <f t="shared" si="103"/>
        <v>1.6139137395463319E-6</v>
      </c>
    </row>
    <row r="748" spans="1:10" ht="25.5" x14ac:dyDescent="0.2">
      <c r="A748" s="39" t="s">
        <v>1212</v>
      </c>
      <c r="B748" s="40" t="s">
        <v>425</v>
      </c>
      <c r="C748" s="41" t="s">
        <v>27</v>
      </c>
      <c r="D748" s="29" t="s">
        <v>2474</v>
      </c>
      <c r="E748" s="30" t="s">
        <v>43</v>
      </c>
      <c r="F748" s="62">
        <v>2</v>
      </c>
      <c r="G748" s="53">
        <v>38.409999999999997</v>
      </c>
      <c r="H748" s="53">
        <f t="shared" si="108"/>
        <v>50.43</v>
      </c>
      <c r="I748" s="53">
        <f t="shared" si="109"/>
        <v>100.86</v>
      </c>
      <c r="J748" s="54">
        <f t="shared" si="103"/>
        <v>1.2047020409313427E-6</v>
      </c>
    </row>
    <row r="749" spans="1:10" ht="25.5" x14ac:dyDescent="0.2">
      <c r="A749" s="39" t="s">
        <v>1213</v>
      </c>
      <c r="B749" s="40" t="s">
        <v>429</v>
      </c>
      <c r="C749" s="41" t="s">
        <v>27</v>
      </c>
      <c r="D749" s="29" t="s">
        <v>2476</v>
      </c>
      <c r="E749" s="30" t="s">
        <v>43</v>
      </c>
      <c r="F749" s="62">
        <v>5</v>
      </c>
      <c r="G749" s="53">
        <v>83.76</v>
      </c>
      <c r="H749" s="53">
        <f t="shared" si="108"/>
        <v>109.97</v>
      </c>
      <c r="I749" s="53">
        <f t="shared" si="109"/>
        <v>549.85</v>
      </c>
      <c r="J749" s="54">
        <f t="shared" si="103"/>
        <v>6.5675730438835894E-6</v>
      </c>
    </row>
    <row r="750" spans="1:10" ht="25.5" x14ac:dyDescent="0.2">
      <c r="A750" s="39" t="s">
        <v>1214</v>
      </c>
      <c r="B750" s="40" t="s">
        <v>431</v>
      </c>
      <c r="C750" s="41" t="s">
        <v>27</v>
      </c>
      <c r="D750" s="29" t="s">
        <v>2477</v>
      </c>
      <c r="E750" s="30" t="s">
        <v>43</v>
      </c>
      <c r="F750" s="62">
        <v>36</v>
      </c>
      <c r="G750" s="53">
        <v>5.0599999999999996</v>
      </c>
      <c r="H750" s="53">
        <f t="shared" si="108"/>
        <v>6.64</v>
      </c>
      <c r="I750" s="53">
        <f t="shared" si="109"/>
        <v>239.04</v>
      </c>
      <c r="J750" s="54">
        <f t="shared" si="103"/>
        <v>2.8551653367462638E-6</v>
      </c>
    </row>
    <row r="751" spans="1:10" ht="25.5" x14ac:dyDescent="0.2">
      <c r="A751" s="39" t="s">
        <v>1215</v>
      </c>
      <c r="B751" s="40" t="s">
        <v>433</v>
      </c>
      <c r="C751" s="41" t="s">
        <v>27</v>
      </c>
      <c r="D751" s="29" t="s">
        <v>2478</v>
      </c>
      <c r="E751" s="30" t="s">
        <v>43</v>
      </c>
      <c r="F751" s="62">
        <v>54</v>
      </c>
      <c r="G751" s="53">
        <v>5.82</v>
      </c>
      <c r="H751" s="53">
        <f t="shared" si="108"/>
        <v>7.64</v>
      </c>
      <c r="I751" s="53">
        <f t="shared" si="109"/>
        <v>412.56</v>
      </c>
      <c r="J751" s="54">
        <f t="shared" si="103"/>
        <v>4.9277401745650875E-6</v>
      </c>
    </row>
    <row r="752" spans="1:10" ht="25.5" x14ac:dyDescent="0.2">
      <c r="A752" s="39" t="s">
        <v>1216</v>
      </c>
      <c r="B752" s="40" t="s">
        <v>866</v>
      </c>
      <c r="C752" s="41" t="s">
        <v>27</v>
      </c>
      <c r="D752" s="29" t="s">
        <v>2558</v>
      </c>
      <c r="E752" s="30" t="s">
        <v>43</v>
      </c>
      <c r="F752" s="62">
        <v>16</v>
      </c>
      <c r="G752" s="53">
        <v>13.86</v>
      </c>
      <c r="H752" s="53">
        <f t="shared" si="108"/>
        <v>18.2</v>
      </c>
      <c r="I752" s="53">
        <f t="shared" si="109"/>
        <v>291.2</v>
      </c>
      <c r="J752" s="54">
        <f t="shared" si="103"/>
        <v>3.4781799952330657E-6</v>
      </c>
    </row>
    <row r="753" spans="1:10" ht="25.5" x14ac:dyDescent="0.2">
      <c r="A753" s="39" t="s">
        <v>1217</v>
      </c>
      <c r="B753" s="40" t="s">
        <v>868</v>
      </c>
      <c r="C753" s="41" t="s">
        <v>27</v>
      </c>
      <c r="D753" s="29" t="s">
        <v>2559</v>
      </c>
      <c r="E753" s="30" t="s">
        <v>43</v>
      </c>
      <c r="F753" s="62">
        <v>3</v>
      </c>
      <c r="G753" s="53">
        <v>24.06</v>
      </c>
      <c r="H753" s="53">
        <f t="shared" si="108"/>
        <v>31.59</v>
      </c>
      <c r="I753" s="53">
        <f t="shared" si="109"/>
        <v>94.77</v>
      </c>
      <c r="J753" s="54">
        <f t="shared" si="103"/>
        <v>1.1319612573771896E-6</v>
      </c>
    </row>
    <row r="754" spans="1:10" ht="25.5" x14ac:dyDescent="0.2">
      <c r="A754" s="39" t="s">
        <v>1218</v>
      </c>
      <c r="B754" s="40" t="s">
        <v>868</v>
      </c>
      <c r="C754" s="41" t="s">
        <v>27</v>
      </c>
      <c r="D754" s="29" t="s">
        <v>2559</v>
      </c>
      <c r="E754" s="30" t="s">
        <v>43</v>
      </c>
      <c r="F754" s="62">
        <v>27</v>
      </c>
      <c r="G754" s="53">
        <v>24.06</v>
      </c>
      <c r="H754" s="53">
        <f t="shared" si="108"/>
        <v>31.59</v>
      </c>
      <c r="I754" s="53">
        <f t="shared" si="109"/>
        <v>852.93</v>
      </c>
      <c r="J754" s="54">
        <f t="shared" si="103"/>
        <v>1.0187651316394707E-5</v>
      </c>
    </row>
    <row r="755" spans="1:10" ht="25.5" x14ac:dyDescent="0.2">
      <c r="A755" s="39" t="s">
        <v>1219</v>
      </c>
      <c r="B755" s="40" t="s">
        <v>393</v>
      </c>
      <c r="C755" s="41" t="s">
        <v>27</v>
      </c>
      <c r="D755" s="29" t="s">
        <v>2459</v>
      </c>
      <c r="E755" s="30" t="s">
        <v>43</v>
      </c>
      <c r="F755" s="62">
        <v>4</v>
      </c>
      <c r="G755" s="53">
        <v>6.59</v>
      </c>
      <c r="H755" s="53">
        <f t="shared" si="108"/>
        <v>8.65</v>
      </c>
      <c r="I755" s="53">
        <f t="shared" si="109"/>
        <v>34.6</v>
      </c>
      <c r="J755" s="54">
        <f t="shared" si="103"/>
        <v>4.1327276042261015E-7</v>
      </c>
    </row>
    <row r="756" spans="1:10" x14ac:dyDescent="0.2">
      <c r="A756" s="42" t="s">
        <v>1220</v>
      </c>
      <c r="B756" s="43"/>
      <c r="C756" s="43"/>
      <c r="D756" s="31" t="s">
        <v>2560</v>
      </c>
      <c r="E756" s="43" t="s">
        <v>2740</v>
      </c>
      <c r="F756" s="63"/>
      <c r="G756" s="43"/>
      <c r="H756" s="43"/>
      <c r="I756" s="55"/>
      <c r="J756" s="56"/>
    </row>
    <row r="757" spans="1:10" ht="25.5" x14ac:dyDescent="0.2">
      <c r="A757" s="39" t="s">
        <v>1221</v>
      </c>
      <c r="B757" s="40" t="s">
        <v>872</v>
      </c>
      <c r="C757" s="41" t="s">
        <v>27</v>
      </c>
      <c r="D757" s="29" t="s">
        <v>2561</v>
      </c>
      <c r="E757" s="30" t="s">
        <v>43</v>
      </c>
      <c r="F757" s="62">
        <v>68</v>
      </c>
      <c r="G757" s="53">
        <v>70.400000000000006</v>
      </c>
      <c r="H757" s="53">
        <f>ROUND(G757 * (1 + 31.29 / 100), 2)</f>
        <v>92.43</v>
      </c>
      <c r="I757" s="53">
        <f>ROUND(F757 * H757, 2)</f>
        <v>6285.24</v>
      </c>
      <c r="J757" s="54">
        <f t="shared" si="103"/>
        <v>7.5072788575682254E-5</v>
      </c>
    </row>
    <row r="758" spans="1:10" x14ac:dyDescent="0.2">
      <c r="A758" s="39" t="s">
        <v>1222</v>
      </c>
      <c r="B758" s="40" t="s">
        <v>561</v>
      </c>
      <c r="C758" s="41" t="s">
        <v>27</v>
      </c>
      <c r="D758" s="29" t="s">
        <v>2506</v>
      </c>
      <c r="E758" s="30" t="s">
        <v>43</v>
      </c>
      <c r="F758" s="62">
        <v>1</v>
      </c>
      <c r="G758" s="53">
        <v>3.49</v>
      </c>
      <c r="H758" s="53">
        <f>ROUND(G758 * (1 + 31.29 / 100), 2)</f>
        <v>4.58</v>
      </c>
      <c r="I758" s="53">
        <f>ROUND(F758 * H758, 2)</f>
        <v>4.58</v>
      </c>
      <c r="J758" s="54">
        <f t="shared" si="103"/>
        <v>5.4704891408542037E-8</v>
      </c>
    </row>
    <row r="759" spans="1:10" x14ac:dyDescent="0.2">
      <c r="A759" s="42" t="s">
        <v>1223</v>
      </c>
      <c r="B759" s="43"/>
      <c r="C759" s="43"/>
      <c r="D759" s="31" t="s">
        <v>2564</v>
      </c>
      <c r="E759" s="43" t="s">
        <v>2740</v>
      </c>
      <c r="F759" s="63"/>
      <c r="G759" s="43"/>
      <c r="H759" s="43"/>
      <c r="I759" s="55"/>
      <c r="J759" s="56"/>
    </row>
    <row r="760" spans="1:10" x14ac:dyDescent="0.2">
      <c r="A760" s="39" t="s">
        <v>1224</v>
      </c>
      <c r="B760" s="40" t="s">
        <v>880</v>
      </c>
      <c r="C760" s="41" t="s">
        <v>27</v>
      </c>
      <c r="D760" s="29" t="s">
        <v>2565</v>
      </c>
      <c r="E760" s="30" t="s">
        <v>150</v>
      </c>
      <c r="F760" s="62">
        <v>7886.05</v>
      </c>
      <c r="G760" s="53">
        <v>12.36</v>
      </c>
      <c r="H760" s="53">
        <f>ROUND(G760 * (1 + 31.29 / 100), 2)</f>
        <v>16.23</v>
      </c>
      <c r="I760" s="53">
        <f>ROUND(F760 * H760, 2)</f>
        <v>127990.59</v>
      </c>
      <c r="J760" s="54">
        <f t="shared" si="103"/>
        <v>1.5287579317172983E-3</v>
      </c>
    </row>
    <row r="761" spans="1:10" ht="25.5" x14ac:dyDescent="0.2">
      <c r="A761" s="39" t="s">
        <v>1225</v>
      </c>
      <c r="B761" s="40" t="s">
        <v>882</v>
      </c>
      <c r="C761" s="41" t="s">
        <v>94</v>
      </c>
      <c r="D761" s="29" t="s">
        <v>2566</v>
      </c>
      <c r="E761" s="30" t="s">
        <v>150</v>
      </c>
      <c r="F761" s="62">
        <v>52.6</v>
      </c>
      <c r="G761" s="53">
        <v>8.26</v>
      </c>
      <c r="H761" s="53">
        <f>ROUND(G761 * (1 + 31.29 / 100), 2)</f>
        <v>10.84</v>
      </c>
      <c r="I761" s="53">
        <f>ROUND(F761 * H761, 2)</f>
        <v>570.17999999999995</v>
      </c>
      <c r="J761" s="54">
        <f t="shared" si="103"/>
        <v>6.8104006513804575E-6</v>
      </c>
    </row>
    <row r="762" spans="1:10" x14ac:dyDescent="0.2">
      <c r="A762" s="42" t="s">
        <v>1226</v>
      </c>
      <c r="B762" s="43"/>
      <c r="C762" s="43"/>
      <c r="D762" s="31" t="s">
        <v>2567</v>
      </c>
      <c r="E762" s="43" t="s">
        <v>2740</v>
      </c>
      <c r="F762" s="63"/>
      <c r="G762" s="43"/>
      <c r="H762" s="43"/>
      <c r="I762" s="55"/>
      <c r="J762" s="56"/>
    </row>
    <row r="763" spans="1:10" x14ac:dyDescent="0.2">
      <c r="A763" s="39" t="s">
        <v>1227</v>
      </c>
      <c r="B763" s="40" t="s">
        <v>885</v>
      </c>
      <c r="C763" s="41" t="s">
        <v>27</v>
      </c>
      <c r="D763" s="29" t="s">
        <v>2568</v>
      </c>
      <c r="E763" s="30" t="s">
        <v>43</v>
      </c>
      <c r="F763" s="62">
        <v>6</v>
      </c>
      <c r="G763" s="53">
        <v>14.58</v>
      </c>
      <c r="H763" s="53">
        <f>ROUND(G763 * (1 + 31.29 / 100), 2)</f>
        <v>19.14</v>
      </c>
      <c r="I763" s="53">
        <f>ROUND(F763 * H763, 2)</f>
        <v>114.84</v>
      </c>
      <c r="J763" s="54">
        <f t="shared" si="103"/>
        <v>1.371683347021172E-6</v>
      </c>
    </row>
    <row r="764" spans="1:10" x14ac:dyDescent="0.2">
      <c r="A764" s="42" t="s">
        <v>1228</v>
      </c>
      <c r="B764" s="43"/>
      <c r="C764" s="43"/>
      <c r="D764" s="31" t="s">
        <v>2569</v>
      </c>
      <c r="E764" s="43" t="s">
        <v>2740</v>
      </c>
      <c r="F764" s="63"/>
      <c r="G764" s="43"/>
      <c r="H764" s="43"/>
      <c r="I764" s="55"/>
      <c r="J764" s="56"/>
    </row>
    <row r="765" spans="1:10" ht="38.25" x14ac:dyDescent="0.2">
      <c r="A765" s="39" t="s">
        <v>1229</v>
      </c>
      <c r="B765" s="40" t="s">
        <v>380</v>
      </c>
      <c r="C765" s="41" t="s">
        <v>30</v>
      </c>
      <c r="D765" s="29" t="s">
        <v>381</v>
      </c>
      <c r="E765" s="30" t="s">
        <v>150</v>
      </c>
      <c r="F765" s="62">
        <v>75.900000000000006</v>
      </c>
      <c r="G765" s="53">
        <v>8.56</v>
      </c>
      <c r="H765" s="53">
        <f t="shared" ref="H765:H772" si="110">ROUND(G765 * (1 + 31.29 / 100), 2)</f>
        <v>11.24</v>
      </c>
      <c r="I765" s="53">
        <f t="shared" ref="I765:I772" si="111">ROUND(F765 * H765, 2)</f>
        <v>853.12</v>
      </c>
      <c r="J765" s="54">
        <f t="shared" si="103"/>
        <v>1.0189920733287202E-5</v>
      </c>
    </row>
    <row r="766" spans="1:10" ht="38.25" x14ac:dyDescent="0.2">
      <c r="A766" s="39" t="s">
        <v>1230</v>
      </c>
      <c r="B766" s="40" t="s">
        <v>478</v>
      </c>
      <c r="C766" s="41" t="s">
        <v>30</v>
      </c>
      <c r="D766" s="29" t="s">
        <v>479</v>
      </c>
      <c r="E766" s="30" t="s">
        <v>150</v>
      </c>
      <c r="F766" s="62">
        <v>3.1</v>
      </c>
      <c r="G766" s="53">
        <v>12.04</v>
      </c>
      <c r="H766" s="53">
        <f t="shared" si="110"/>
        <v>15.81</v>
      </c>
      <c r="I766" s="53">
        <f t="shared" si="111"/>
        <v>49.01</v>
      </c>
      <c r="J766" s="54">
        <f t="shared" si="103"/>
        <v>5.8539011526913643E-7</v>
      </c>
    </row>
    <row r="767" spans="1:10" ht="38.25" x14ac:dyDescent="0.2">
      <c r="A767" s="39" t="s">
        <v>1231</v>
      </c>
      <c r="B767" s="40" t="s">
        <v>893</v>
      </c>
      <c r="C767" s="41" t="s">
        <v>30</v>
      </c>
      <c r="D767" s="29" t="s">
        <v>894</v>
      </c>
      <c r="E767" s="30" t="s">
        <v>150</v>
      </c>
      <c r="F767" s="62">
        <v>213.25</v>
      </c>
      <c r="G767" s="53">
        <v>12.9</v>
      </c>
      <c r="H767" s="53">
        <f t="shared" si="110"/>
        <v>16.940000000000001</v>
      </c>
      <c r="I767" s="53">
        <f t="shared" si="111"/>
        <v>3612.46</v>
      </c>
      <c r="J767" s="54">
        <f t="shared" si="103"/>
        <v>4.3148303933996021E-5</v>
      </c>
    </row>
    <row r="768" spans="1:10" ht="38.25" x14ac:dyDescent="0.2">
      <c r="A768" s="39" t="s">
        <v>1232</v>
      </c>
      <c r="B768" s="40" t="s">
        <v>896</v>
      </c>
      <c r="C768" s="41" t="s">
        <v>30</v>
      </c>
      <c r="D768" s="29" t="s">
        <v>897</v>
      </c>
      <c r="E768" s="30" t="s">
        <v>150</v>
      </c>
      <c r="F768" s="62">
        <v>32.9</v>
      </c>
      <c r="G768" s="53">
        <v>16.690000000000001</v>
      </c>
      <c r="H768" s="53">
        <f t="shared" si="110"/>
        <v>21.91</v>
      </c>
      <c r="I768" s="53">
        <f t="shared" si="111"/>
        <v>720.84</v>
      </c>
      <c r="J768" s="54">
        <f t="shared" si="103"/>
        <v>8.609928804133939E-6</v>
      </c>
    </row>
    <row r="769" spans="1:10" ht="38.25" x14ac:dyDescent="0.2">
      <c r="A769" s="39" t="s">
        <v>1233</v>
      </c>
      <c r="B769" s="40" t="s">
        <v>484</v>
      </c>
      <c r="C769" s="41" t="s">
        <v>30</v>
      </c>
      <c r="D769" s="29" t="s">
        <v>485</v>
      </c>
      <c r="E769" s="30" t="s">
        <v>150</v>
      </c>
      <c r="F769" s="62">
        <v>0.35</v>
      </c>
      <c r="G769" s="53">
        <v>17.68</v>
      </c>
      <c r="H769" s="53">
        <f t="shared" si="110"/>
        <v>23.21</v>
      </c>
      <c r="I769" s="53">
        <f t="shared" si="111"/>
        <v>8.1199999999999992</v>
      </c>
      <c r="J769" s="54">
        <f t="shared" si="103"/>
        <v>9.6987711405537397E-8</v>
      </c>
    </row>
    <row r="770" spans="1:10" ht="25.5" x14ac:dyDescent="0.2">
      <c r="A770" s="44" t="s">
        <v>1234</v>
      </c>
      <c r="B770" s="45" t="s">
        <v>490</v>
      </c>
      <c r="C770" s="46" t="s">
        <v>30</v>
      </c>
      <c r="D770" s="32" t="s">
        <v>491</v>
      </c>
      <c r="E770" s="33" t="s">
        <v>43</v>
      </c>
      <c r="F770" s="64">
        <v>254</v>
      </c>
      <c r="G770" s="57">
        <v>1.67</v>
      </c>
      <c r="H770" s="57">
        <f t="shared" si="110"/>
        <v>2.19</v>
      </c>
      <c r="I770" s="57">
        <f t="shared" si="111"/>
        <v>556.26</v>
      </c>
      <c r="J770" s="58">
        <f t="shared" si="103"/>
        <v>6.6441360032566797E-6</v>
      </c>
    </row>
    <row r="771" spans="1:10" ht="25.5" x14ac:dyDescent="0.2">
      <c r="A771" s="44" t="s">
        <v>1235</v>
      </c>
      <c r="B771" s="45" t="s">
        <v>900</v>
      </c>
      <c r="C771" s="46" t="s">
        <v>30</v>
      </c>
      <c r="D771" s="32" t="s">
        <v>901</v>
      </c>
      <c r="E771" s="33" t="s">
        <v>43</v>
      </c>
      <c r="F771" s="64">
        <v>37</v>
      </c>
      <c r="G771" s="57">
        <v>1.79</v>
      </c>
      <c r="H771" s="57">
        <f t="shared" si="110"/>
        <v>2.35</v>
      </c>
      <c r="I771" s="57">
        <f t="shared" si="111"/>
        <v>86.95</v>
      </c>
      <c r="J771" s="58">
        <f t="shared" si="103"/>
        <v>1.0385568358019061E-6</v>
      </c>
    </row>
    <row r="772" spans="1:10" ht="25.5" x14ac:dyDescent="0.2">
      <c r="A772" s="44" t="s">
        <v>1236</v>
      </c>
      <c r="B772" s="45" t="s">
        <v>493</v>
      </c>
      <c r="C772" s="46" t="s">
        <v>30</v>
      </c>
      <c r="D772" s="32" t="s">
        <v>494</v>
      </c>
      <c r="E772" s="33" t="s">
        <v>43</v>
      </c>
      <c r="F772" s="64">
        <v>1</v>
      </c>
      <c r="G772" s="57">
        <v>3.2</v>
      </c>
      <c r="H772" s="57">
        <f t="shared" si="110"/>
        <v>4.2</v>
      </c>
      <c r="I772" s="57">
        <f t="shared" si="111"/>
        <v>4.2</v>
      </c>
      <c r="J772" s="58">
        <f t="shared" si="103"/>
        <v>5.0166057623553835E-8</v>
      </c>
    </row>
    <row r="773" spans="1:10" x14ac:dyDescent="0.2">
      <c r="A773" s="42" t="s">
        <v>1237</v>
      </c>
      <c r="B773" s="43"/>
      <c r="C773" s="43"/>
      <c r="D773" s="31" t="s">
        <v>2589</v>
      </c>
      <c r="E773" s="43" t="s">
        <v>2740</v>
      </c>
      <c r="F773" s="63"/>
      <c r="G773" s="43"/>
      <c r="H773" s="43"/>
      <c r="I773" s="55"/>
      <c r="J773" s="56"/>
    </row>
    <row r="774" spans="1:10" x14ac:dyDescent="0.2">
      <c r="A774" s="42" t="s">
        <v>1238</v>
      </c>
      <c r="B774" s="43"/>
      <c r="C774" s="43"/>
      <c r="D774" s="31" t="s">
        <v>2533</v>
      </c>
      <c r="E774" s="43" t="s">
        <v>2740</v>
      </c>
      <c r="F774" s="63"/>
      <c r="G774" s="43"/>
      <c r="H774" s="43"/>
      <c r="I774" s="55"/>
      <c r="J774" s="56"/>
    </row>
    <row r="775" spans="1:10" ht="25.5" x14ac:dyDescent="0.2">
      <c r="A775" s="39" t="s">
        <v>1239</v>
      </c>
      <c r="B775" s="40" t="s">
        <v>995</v>
      </c>
      <c r="C775" s="41" t="s">
        <v>27</v>
      </c>
      <c r="D775" s="29" t="s">
        <v>2577</v>
      </c>
      <c r="E775" s="30" t="s">
        <v>43</v>
      </c>
      <c r="F775" s="62">
        <v>1</v>
      </c>
      <c r="G775" s="53">
        <v>1291.1500000000001</v>
      </c>
      <c r="H775" s="53">
        <f>ROUND(G775 * (1 + 31.29 / 100), 2)</f>
        <v>1695.15</v>
      </c>
      <c r="I775" s="53">
        <f>ROUND(F775 * H775, 2)</f>
        <v>1695.15</v>
      </c>
      <c r="J775" s="54">
        <f t="shared" ref="J775:J836" si="112">I775 / 83721946.65</f>
        <v>2.0247379185849353E-5</v>
      </c>
    </row>
    <row r="776" spans="1:10" x14ac:dyDescent="0.2">
      <c r="A776" s="42" t="s">
        <v>1240</v>
      </c>
      <c r="B776" s="43"/>
      <c r="C776" s="43"/>
      <c r="D776" s="31" t="s">
        <v>2535</v>
      </c>
      <c r="E776" s="43" t="s">
        <v>2740</v>
      </c>
      <c r="F776" s="63"/>
      <c r="G776" s="43"/>
      <c r="H776" s="43"/>
      <c r="I776" s="55"/>
      <c r="J776" s="56"/>
    </row>
    <row r="777" spans="1:10" x14ac:dyDescent="0.2">
      <c r="A777" s="39" t="s">
        <v>1241</v>
      </c>
      <c r="B777" s="40" t="s">
        <v>781</v>
      </c>
      <c r="C777" s="41" t="s">
        <v>27</v>
      </c>
      <c r="D777" s="29" t="s">
        <v>2536</v>
      </c>
      <c r="E777" s="30" t="s">
        <v>43</v>
      </c>
      <c r="F777" s="62">
        <v>1</v>
      </c>
      <c r="G777" s="53">
        <v>6.65</v>
      </c>
      <c r="H777" s="53">
        <f>ROUND(G777 * (1 + 31.29 / 100), 2)</f>
        <v>8.73</v>
      </c>
      <c r="I777" s="53">
        <f>ROUND(F777 * H777, 2)</f>
        <v>8.73</v>
      </c>
      <c r="J777" s="54">
        <f t="shared" si="112"/>
        <v>1.042737340603869E-7</v>
      </c>
    </row>
    <row r="778" spans="1:10" ht="25.5" x14ac:dyDescent="0.2">
      <c r="A778" s="39" t="s">
        <v>1242</v>
      </c>
      <c r="B778" s="40" t="s">
        <v>783</v>
      </c>
      <c r="C778" s="41" t="s">
        <v>30</v>
      </c>
      <c r="D778" s="29" t="s">
        <v>784</v>
      </c>
      <c r="E778" s="30" t="s">
        <v>43</v>
      </c>
      <c r="F778" s="62">
        <v>1</v>
      </c>
      <c r="G778" s="53">
        <v>991.2</v>
      </c>
      <c r="H778" s="53">
        <f>ROUND(G778 * (1 + 31.29 / 100), 2)</f>
        <v>1301.3499999999999</v>
      </c>
      <c r="I778" s="53">
        <f>ROUND(F778 * H778, 2)</f>
        <v>1301.3499999999999</v>
      </c>
      <c r="J778" s="54">
        <f t="shared" si="112"/>
        <v>1.5543714068669469E-5</v>
      </c>
    </row>
    <row r="779" spans="1:10" x14ac:dyDescent="0.2">
      <c r="A779" s="39" t="s">
        <v>1243</v>
      </c>
      <c r="B779" s="40" t="s">
        <v>786</v>
      </c>
      <c r="C779" s="41" t="s">
        <v>94</v>
      </c>
      <c r="D779" s="29" t="s">
        <v>787</v>
      </c>
      <c r="E779" s="30" t="s">
        <v>43</v>
      </c>
      <c r="F779" s="62">
        <v>82</v>
      </c>
      <c r="G779" s="53">
        <v>17.86</v>
      </c>
      <c r="H779" s="53">
        <f>ROUND(G779 * (1 + 31.29 / 100), 2)</f>
        <v>23.45</v>
      </c>
      <c r="I779" s="53">
        <f>ROUND(F779 * H779, 2)</f>
        <v>1922.9</v>
      </c>
      <c r="J779" s="54">
        <f t="shared" si="112"/>
        <v>2.2967693381983732E-5</v>
      </c>
    </row>
    <row r="780" spans="1:10" x14ac:dyDescent="0.2">
      <c r="A780" s="42" t="s">
        <v>1244</v>
      </c>
      <c r="B780" s="43"/>
      <c r="C780" s="43"/>
      <c r="D780" s="31" t="s">
        <v>2537</v>
      </c>
      <c r="E780" s="43" t="s">
        <v>2740</v>
      </c>
      <c r="F780" s="63"/>
      <c r="G780" s="43"/>
      <c r="H780" s="43"/>
      <c r="I780" s="55"/>
      <c r="J780" s="56"/>
    </row>
    <row r="781" spans="1:10" ht="38.25" x14ac:dyDescent="0.2">
      <c r="A781" s="44" t="s">
        <v>1245</v>
      </c>
      <c r="B781" s="45" t="s">
        <v>790</v>
      </c>
      <c r="C781" s="46" t="s">
        <v>27</v>
      </c>
      <c r="D781" s="32" t="s">
        <v>2538</v>
      </c>
      <c r="E781" s="33" t="s">
        <v>43</v>
      </c>
      <c r="F781" s="64">
        <v>2</v>
      </c>
      <c r="G781" s="57">
        <v>104.57</v>
      </c>
      <c r="H781" s="57">
        <f>ROUND(G781 * (1 + 31.29 / 100), 2)</f>
        <v>137.29</v>
      </c>
      <c r="I781" s="57">
        <f>ROUND(F781 * H781, 2)</f>
        <v>274.58</v>
      </c>
      <c r="J781" s="58">
        <f t="shared" si="112"/>
        <v>3.2796657386370024E-6</v>
      </c>
    </row>
    <row r="782" spans="1:10" x14ac:dyDescent="0.2">
      <c r="A782" s="39" t="s">
        <v>1246</v>
      </c>
      <c r="B782" s="40" t="s">
        <v>792</v>
      </c>
      <c r="C782" s="41" t="s">
        <v>27</v>
      </c>
      <c r="D782" s="29" t="s">
        <v>2539</v>
      </c>
      <c r="E782" s="30" t="s">
        <v>43</v>
      </c>
      <c r="F782" s="62">
        <v>1</v>
      </c>
      <c r="G782" s="53">
        <v>1045.75</v>
      </c>
      <c r="H782" s="53">
        <f>ROUND(G782 * (1 + 31.29 / 100), 2)</f>
        <v>1372.97</v>
      </c>
      <c r="I782" s="53">
        <f>ROUND(F782 * H782, 2)</f>
        <v>1372.97</v>
      </c>
      <c r="J782" s="54">
        <f t="shared" si="112"/>
        <v>1.6399164794145405E-5</v>
      </c>
    </row>
    <row r="783" spans="1:10" x14ac:dyDescent="0.2">
      <c r="A783" s="44" t="s">
        <v>1247</v>
      </c>
      <c r="B783" s="45" t="s">
        <v>794</v>
      </c>
      <c r="C783" s="46" t="s">
        <v>27</v>
      </c>
      <c r="D783" s="32" t="s">
        <v>2540</v>
      </c>
      <c r="E783" s="33" t="s">
        <v>43</v>
      </c>
      <c r="F783" s="64">
        <v>1</v>
      </c>
      <c r="G783" s="57">
        <v>152.75</v>
      </c>
      <c r="H783" s="57">
        <f>ROUND(G783 * (1 + 31.29 / 100), 2)</f>
        <v>200.55</v>
      </c>
      <c r="I783" s="57">
        <f>ROUND(F783 * H783, 2)</f>
        <v>200.55</v>
      </c>
      <c r="J783" s="58">
        <f t="shared" si="112"/>
        <v>2.3954292515246957E-6</v>
      </c>
    </row>
    <row r="784" spans="1:10" x14ac:dyDescent="0.2">
      <c r="A784" s="42" t="s">
        <v>1248</v>
      </c>
      <c r="B784" s="43"/>
      <c r="C784" s="43"/>
      <c r="D784" s="31" t="s">
        <v>2541</v>
      </c>
      <c r="E784" s="43" t="s">
        <v>2740</v>
      </c>
      <c r="F784" s="63"/>
      <c r="G784" s="43"/>
      <c r="H784" s="43"/>
      <c r="I784" s="55"/>
      <c r="J784" s="56"/>
    </row>
    <row r="785" spans="1:10" ht="25.5" x14ac:dyDescent="0.2">
      <c r="A785" s="39" t="s">
        <v>1249</v>
      </c>
      <c r="B785" s="40" t="s">
        <v>1167</v>
      </c>
      <c r="C785" s="41" t="s">
        <v>30</v>
      </c>
      <c r="D785" s="29" t="s">
        <v>1168</v>
      </c>
      <c r="E785" s="30" t="s">
        <v>43</v>
      </c>
      <c r="F785" s="62">
        <v>1</v>
      </c>
      <c r="G785" s="53">
        <v>1119.6400000000001</v>
      </c>
      <c r="H785" s="53">
        <f t="shared" ref="H785:H790" si="113">ROUND(G785 * (1 + 31.29 / 100), 2)</f>
        <v>1469.98</v>
      </c>
      <c r="I785" s="53">
        <f t="shared" ref="I785:I790" si="114">ROUND(F785 * H785, 2)</f>
        <v>1469.98</v>
      </c>
      <c r="J785" s="54">
        <f t="shared" si="112"/>
        <v>1.7557881282255157E-5</v>
      </c>
    </row>
    <row r="786" spans="1:10" x14ac:dyDescent="0.2">
      <c r="A786" s="39" t="s">
        <v>1250</v>
      </c>
      <c r="B786" s="40" t="s">
        <v>807</v>
      </c>
      <c r="C786" s="41" t="s">
        <v>94</v>
      </c>
      <c r="D786" s="29" t="s">
        <v>808</v>
      </c>
      <c r="E786" s="30" t="s">
        <v>43</v>
      </c>
      <c r="F786" s="62">
        <v>1</v>
      </c>
      <c r="G786" s="53">
        <v>91.09</v>
      </c>
      <c r="H786" s="53">
        <f t="shared" si="113"/>
        <v>119.59</v>
      </c>
      <c r="I786" s="53">
        <f t="shared" si="114"/>
        <v>119.59</v>
      </c>
      <c r="J786" s="54">
        <f t="shared" si="112"/>
        <v>1.4284187693335245E-6</v>
      </c>
    </row>
    <row r="787" spans="1:10" x14ac:dyDescent="0.2">
      <c r="A787" s="44" t="s">
        <v>1251</v>
      </c>
      <c r="B787" s="45" t="s">
        <v>800</v>
      </c>
      <c r="C787" s="46" t="s">
        <v>27</v>
      </c>
      <c r="D787" s="32" t="s">
        <v>2543</v>
      </c>
      <c r="E787" s="33" t="s">
        <v>43</v>
      </c>
      <c r="F787" s="64">
        <v>1</v>
      </c>
      <c r="G787" s="57">
        <v>4.2</v>
      </c>
      <c r="H787" s="57">
        <f t="shared" si="113"/>
        <v>5.51</v>
      </c>
      <c r="I787" s="57">
        <f t="shared" si="114"/>
        <v>5.51</v>
      </c>
      <c r="J787" s="58">
        <f t="shared" si="112"/>
        <v>6.5813089882328956E-8</v>
      </c>
    </row>
    <row r="788" spans="1:10" ht="25.5" x14ac:dyDescent="0.2">
      <c r="A788" s="39" t="s">
        <v>1252</v>
      </c>
      <c r="B788" s="40" t="s">
        <v>810</v>
      </c>
      <c r="C788" s="41" t="s">
        <v>27</v>
      </c>
      <c r="D788" s="29" t="s">
        <v>2546</v>
      </c>
      <c r="E788" s="30" t="s">
        <v>43</v>
      </c>
      <c r="F788" s="62">
        <v>1</v>
      </c>
      <c r="G788" s="53">
        <v>173.97</v>
      </c>
      <c r="H788" s="53">
        <f t="shared" si="113"/>
        <v>228.41</v>
      </c>
      <c r="I788" s="53">
        <f t="shared" si="114"/>
        <v>228.41</v>
      </c>
      <c r="J788" s="54">
        <f t="shared" si="112"/>
        <v>2.7281974337609357E-6</v>
      </c>
    </row>
    <row r="789" spans="1:10" x14ac:dyDescent="0.2">
      <c r="A789" s="39" t="s">
        <v>1253</v>
      </c>
      <c r="B789" s="40" t="s">
        <v>802</v>
      </c>
      <c r="C789" s="41" t="s">
        <v>27</v>
      </c>
      <c r="D789" s="29" t="s">
        <v>2544</v>
      </c>
      <c r="E789" s="30" t="s">
        <v>43</v>
      </c>
      <c r="F789" s="62">
        <v>1</v>
      </c>
      <c r="G789" s="53">
        <v>29.85</v>
      </c>
      <c r="H789" s="53">
        <f t="shared" si="113"/>
        <v>39.19</v>
      </c>
      <c r="I789" s="53">
        <f t="shared" si="114"/>
        <v>39.19</v>
      </c>
      <c r="J789" s="54">
        <f t="shared" si="112"/>
        <v>4.6809709482549397E-7</v>
      </c>
    </row>
    <row r="790" spans="1:10" x14ac:dyDescent="0.2">
      <c r="A790" s="39" t="s">
        <v>1254</v>
      </c>
      <c r="B790" s="40" t="s">
        <v>802</v>
      </c>
      <c r="C790" s="41" t="s">
        <v>27</v>
      </c>
      <c r="D790" s="29" t="s">
        <v>2544</v>
      </c>
      <c r="E790" s="30" t="s">
        <v>43</v>
      </c>
      <c r="F790" s="62">
        <v>1</v>
      </c>
      <c r="G790" s="53">
        <v>29.85</v>
      </c>
      <c r="H790" s="53">
        <f t="shared" si="113"/>
        <v>39.19</v>
      </c>
      <c r="I790" s="53">
        <f t="shared" si="114"/>
        <v>39.19</v>
      </c>
      <c r="J790" s="54">
        <f t="shared" si="112"/>
        <v>4.6809709482549397E-7</v>
      </c>
    </row>
    <row r="791" spans="1:10" x14ac:dyDescent="0.2">
      <c r="A791" s="42" t="s">
        <v>1255</v>
      </c>
      <c r="B791" s="43"/>
      <c r="C791" s="43"/>
      <c r="D791" s="31" t="s">
        <v>2547</v>
      </c>
      <c r="E791" s="43" t="s">
        <v>2740</v>
      </c>
      <c r="F791" s="63"/>
      <c r="G791" s="43"/>
      <c r="H791" s="43"/>
      <c r="I791" s="55"/>
      <c r="J791" s="56"/>
    </row>
    <row r="792" spans="1:10" x14ac:dyDescent="0.2">
      <c r="A792" s="39" t="s">
        <v>1256</v>
      </c>
      <c r="B792" s="40" t="s">
        <v>440</v>
      </c>
      <c r="C792" s="41" t="s">
        <v>27</v>
      </c>
      <c r="D792" s="29" t="s">
        <v>2482</v>
      </c>
      <c r="E792" s="30" t="s">
        <v>43</v>
      </c>
      <c r="F792" s="62">
        <v>7</v>
      </c>
      <c r="G792" s="53">
        <v>58.87</v>
      </c>
      <c r="H792" s="53">
        <f>ROUND(G792 * (1 + 31.29 / 100), 2)</f>
        <v>77.290000000000006</v>
      </c>
      <c r="I792" s="53">
        <f>ROUND(F792 * H792, 2)</f>
        <v>541.03</v>
      </c>
      <c r="J792" s="54">
        <f t="shared" si="112"/>
        <v>6.4622243228741258E-6</v>
      </c>
    </row>
    <row r="793" spans="1:10" ht="25.5" x14ac:dyDescent="0.2">
      <c r="A793" s="39" t="s">
        <v>1257</v>
      </c>
      <c r="B793" s="40" t="s">
        <v>393</v>
      </c>
      <c r="C793" s="41" t="s">
        <v>27</v>
      </c>
      <c r="D793" s="29" t="s">
        <v>2459</v>
      </c>
      <c r="E793" s="30" t="s">
        <v>43</v>
      </c>
      <c r="F793" s="62">
        <v>4</v>
      </c>
      <c r="G793" s="53">
        <v>6.59</v>
      </c>
      <c r="H793" s="53">
        <f>ROUND(G793 * (1 + 31.29 / 100), 2)</f>
        <v>8.65</v>
      </c>
      <c r="I793" s="53">
        <f>ROUND(F793 * H793, 2)</f>
        <v>34.6</v>
      </c>
      <c r="J793" s="54">
        <f t="shared" si="112"/>
        <v>4.1327276042261015E-7</v>
      </c>
    </row>
    <row r="794" spans="1:10" ht="25.5" x14ac:dyDescent="0.2">
      <c r="A794" s="39" t="s">
        <v>1258</v>
      </c>
      <c r="B794" s="40" t="s">
        <v>395</v>
      </c>
      <c r="C794" s="41" t="s">
        <v>27</v>
      </c>
      <c r="D794" s="29" t="s">
        <v>2460</v>
      </c>
      <c r="E794" s="30" t="s">
        <v>43</v>
      </c>
      <c r="F794" s="62">
        <v>3</v>
      </c>
      <c r="G794" s="53">
        <v>22.39</v>
      </c>
      <c r="H794" s="53">
        <f>ROUND(G794 * (1 + 31.29 / 100), 2)</f>
        <v>29.4</v>
      </c>
      <c r="I794" s="53">
        <f>ROUND(F794 * H794, 2)</f>
        <v>88.2</v>
      </c>
      <c r="J794" s="54">
        <f t="shared" si="112"/>
        <v>1.0534872100946305E-6</v>
      </c>
    </row>
    <row r="795" spans="1:10" ht="25.5" x14ac:dyDescent="0.2">
      <c r="A795" s="39" t="s">
        <v>1259</v>
      </c>
      <c r="B795" s="40" t="s">
        <v>401</v>
      </c>
      <c r="C795" s="41" t="s">
        <v>27</v>
      </c>
      <c r="D795" s="29" t="s">
        <v>2463</v>
      </c>
      <c r="E795" s="30" t="s">
        <v>43</v>
      </c>
      <c r="F795" s="62">
        <v>15</v>
      </c>
      <c r="G795" s="53">
        <v>5.0599999999999996</v>
      </c>
      <c r="H795" s="53">
        <f>ROUND(G795 * (1 + 31.29 / 100), 2)</f>
        <v>6.64</v>
      </c>
      <c r="I795" s="53">
        <f>ROUND(F795 * H795, 2)</f>
        <v>99.6</v>
      </c>
      <c r="J795" s="54">
        <f t="shared" si="112"/>
        <v>1.1896522236442766E-6</v>
      </c>
    </row>
    <row r="796" spans="1:10" x14ac:dyDescent="0.2">
      <c r="A796" s="39" t="s">
        <v>1260</v>
      </c>
      <c r="B796" s="40" t="s">
        <v>442</v>
      </c>
      <c r="C796" s="41" t="s">
        <v>27</v>
      </c>
      <c r="D796" s="29" t="s">
        <v>2483</v>
      </c>
      <c r="E796" s="30" t="s">
        <v>43</v>
      </c>
      <c r="F796" s="62">
        <v>42</v>
      </c>
      <c r="G796" s="53">
        <v>12.56</v>
      </c>
      <c r="H796" s="53">
        <f>ROUND(G796 * (1 + 31.29 / 100), 2)</f>
        <v>16.489999999999998</v>
      </c>
      <c r="I796" s="53">
        <f>ROUND(F796 * H796, 2)</f>
        <v>692.58</v>
      </c>
      <c r="J796" s="54">
        <f t="shared" si="112"/>
        <v>8.2723829021240274E-6</v>
      </c>
    </row>
    <row r="797" spans="1:10" x14ac:dyDescent="0.2">
      <c r="A797" s="42" t="s">
        <v>1261</v>
      </c>
      <c r="B797" s="43"/>
      <c r="C797" s="43"/>
      <c r="D797" s="31" t="s">
        <v>2549</v>
      </c>
      <c r="E797" s="43" t="s">
        <v>2740</v>
      </c>
      <c r="F797" s="63"/>
      <c r="G797" s="43"/>
      <c r="H797" s="43"/>
      <c r="I797" s="55"/>
      <c r="J797" s="56"/>
    </row>
    <row r="798" spans="1:10" ht="25.5" x14ac:dyDescent="0.2">
      <c r="A798" s="39" t="s">
        <v>1262</v>
      </c>
      <c r="B798" s="40" t="s">
        <v>828</v>
      </c>
      <c r="C798" s="41" t="s">
        <v>30</v>
      </c>
      <c r="D798" s="29" t="s">
        <v>829</v>
      </c>
      <c r="E798" s="30" t="s">
        <v>43</v>
      </c>
      <c r="F798" s="62">
        <v>3</v>
      </c>
      <c r="G798" s="53">
        <v>12.84</v>
      </c>
      <c r="H798" s="53">
        <f>ROUND(G798 * (1 + 31.29 / 100), 2)</f>
        <v>16.86</v>
      </c>
      <c r="I798" s="53">
        <f>ROUND(F798 * H798, 2)</f>
        <v>50.58</v>
      </c>
      <c r="J798" s="54">
        <f t="shared" si="112"/>
        <v>6.0414266538079831E-7</v>
      </c>
    </row>
    <row r="799" spans="1:10" ht="25.5" x14ac:dyDescent="0.2">
      <c r="A799" s="39" t="s">
        <v>1263</v>
      </c>
      <c r="B799" s="40" t="s">
        <v>831</v>
      </c>
      <c r="C799" s="41" t="s">
        <v>30</v>
      </c>
      <c r="D799" s="29" t="s">
        <v>832</v>
      </c>
      <c r="E799" s="30" t="s">
        <v>43</v>
      </c>
      <c r="F799" s="62">
        <v>1</v>
      </c>
      <c r="G799" s="53">
        <v>14.23</v>
      </c>
      <c r="H799" s="53">
        <f>ROUND(G799 * (1 + 31.29 / 100), 2)</f>
        <v>18.68</v>
      </c>
      <c r="I799" s="53">
        <f>ROUND(F799 * H799, 2)</f>
        <v>18.68</v>
      </c>
      <c r="J799" s="54">
        <f t="shared" si="112"/>
        <v>2.2311951343047274E-7</v>
      </c>
    </row>
    <row r="800" spans="1:10" x14ac:dyDescent="0.2">
      <c r="A800" s="42" t="s">
        <v>1264</v>
      </c>
      <c r="B800" s="43"/>
      <c r="C800" s="43"/>
      <c r="D800" s="31" t="s">
        <v>2484</v>
      </c>
      <c r="E800" s="43" t="s">
        <v>2740</v>
      </c>
      <c r="F800" s="63"/>
      <c r="G800" s="43"/>
      <c r="H800" s="43"/>
      <c r="I800" s="55"/>
      <c r="J800" s="56"/>
    </row>
    <row r="801" spans="1:10" x14ac:dyDescent="0.2">
      <c r="A801" s="39" t="s">
        <v>1265</v>
      </c>
      <c r="B801" s="40" t="s">
        <v>446</v>
      </c>
      <c r="C801" s="41" t="s">
        <v>27</v>
      </c>
      <c r="D801" s="29" t="s">
        <v>2485</v>
      </c>
      <c r="E801" s="30" t="s">
        <v>43</v>
      </c>
      <c r="F801" s="62">
        <v>42</v>
      </c>
      <c r="G801" s="53">
        <v>0.41</v>
      </c>
      <c r="H801" s="53">
        <f t="shared" ref="H801:H811" si="115">ROUND(G801 * (1 + 31.29 / 100), 2)</f>
        <v>0.54</v>
      </c>
      <c r="I801" s="53">
        <f t="shared" ref="I801:I811" si="116">ROUND(F801 * H801, 2)</f>
        <v>22.68</v>
      </c>
      <c r="J801" s="54">
        <f t="shared" si="112"/>
        <v>2.708967111671907E-7</v>
      </c>
    </row>
    <row r="802" spans="1:10" x14ac:dyDescent="0.2">
      <c r="A802" s="39" t="s">
        <v>1266</v>
      </c>
      <c r="B802" s="40" t="s">
        <v>448</v>
      </c>
      <c r="C802" s="41" t="s">
        <v>27</v>
      </c>
      <c r="D802" s="29" t="s">
        <v>2486</v>
      </c>
      <c r="E802" s="30" t="s">
        <v>43</v>
      </c>
      <c r="F802" s="62">
        <v>90</v>
      </c>
      <c r="G802" s="53">
        <v>0.41</v>
      </c>
      <c r="H802" s="53">
        <f t="shared" si="115"/>
        <v>0.54</v>
      </c>
      <c r="I802" s="53">
        <f t="shared" si="116"/>
        <v>48.6</v>
      </c>
      <c r="J802" s="54">
        <f t="shared" si="112"/>
        <v>5.8049295250112295E-7</v>
      </c>
    </row>
    <row r="803" spans="1:10" x14ac:dyDescent="0.2">
      <c r="A803" s="44" t="s">
        <v>1267</v>
      </c>
      <c r="B803" s="45" t="s">
        <v>839</v>
      </c>
      <c r="C803" s="46" t="s">
        <v>30</v>
      </c>
      <c r="D803" s="32" t="s">
        <v>840</v>
      </c>
      <c r="E803" s="33" t="s">
        <v>43</v>
      </c>
      <c r="F803" s="64">
        <v>7</v>
      </c>
      <c r="G803" s="57">
        <v>0.06</v>
      </c>
      <c r="H803" s="57">
        <f t="shared" si="115"/>
        <v>0.08</v>
      </c>
      <c r="I803" s="57">
        <f t="shared" si="116"/>
        <v>0.56000000000000005</v>
      </c>
      <c r="J803" s="58">
        <f t="shared" si="112"/>
        <v>6.6888076831405117E-9</v>
      </c>
    </row>
    <row r="804" spans="1:10" x14ac:dyDescent="0.2">
      <c r="A804" s="44" t="s">
        <v>1268</v>
      </c>
      <c r="B804" s="45" t="s">
        <v>452</v>
      </c>
      <c r="C804" s="46" t="s">
        <v>30</v>
      </c>
      <c r="D804" s="32" t="s">
        <v>453</v>
      </c>
      <c r="E804" s="33" t="s">
        <v>43</v>
      </c>
      <c r="F804" s="64">
        <v>1</v>
      </c>
      <c r="G804" s="57">
        <v>0.1</v>
      </c>
      <c r="H804" s="57">
        <f t="shared" si="115"/>
        <v>0.13</v>
      </c>
      <c r="I804" s="57">
        <f t="shared" si="116"/>
        <v>0.13</v>
      </c>
      <c r="J804" s="58">
        <f t="shared" si="112"/>
        <v>1.552758926443333E-9</v>
      </c>
    </row>
    <row r="805" spans="1:10" x14ac:dyDescent="0.2">
      <c r="A805" s="44" t="s">
        <v>1269</v>
      </c>
      <c r="B805" s="45" t="s">
        <v>455</v>
      </c>
      <c r="C805" s="46" t="s">
        <v>30</v>
      </c>
      <c r="D805" s="32" t="s">
        <v>456</v>
      </c>
      <c r="E805" s="33" t="s">
        <v>43</v>
      </c>
      <c r="F805" s="64">
        <v>7</v>
      </c>
      <c r="G805" s="57">
        <v>0.19</v>
      </c>
      <c r="H805" s="57">
        <f t="shared" si="115"/>
        <v>0.25</v>
      </c>
      <c r="I805" s="57">
        <f t="shared" si="116"/>
        <v>1.75</v>
      </c>
      <c r="J805" s="58">
        <f t="shared" si="112"/>
        <v>2.0902524009814097E-8</v>
      </c>
    </row>
    <row r="806" spans="1:10" x14ac:dyDescent="0.2">
      <c r="A806" s="44" t="s">
        <v>1270</v>
      </c>
      <c r="B806" s="45" t="s">
        <v>461</v>
      </c>
      <c r="C806" s="46" t="s">
        <v>27</v>
      </c>
      <c r="D806" s="32" t="s">
        <v>2488</v>
      </c>
      <c r="E806" s="33" t="s">
        <v>43</v>
      </c>
      <c r="F806" s="64">
        <v>7</v>
      </c>
      <c r="G806" s="57">
        <v>0.55000000000000004</v>
      </c>
      <c r="H806" s="57">
        <f t="shared" si="115"/>
        <v>0.72</v>
      </c>
      <c r="I806" s="57">
        <f t="shared" si="116"/>
        <v>5.04</v>
      </c>
      <c r="J806" s="58">
        <f t="shared" si="112"/>
        <v>6.0199269148264599E-8</v>
      </c>
    </row>
    <row r="807" spans="1:10" x14ac:dyDescent="0.2">
      <c r="A807" s="44" t="s">
        <v>1271</v>
      </c>
      <c r="B807" s="45" t="s">
        <v>461</v>
      </c>
      <c r="C807" s="46" t="s">
        <v>27</v>
      </c>
      <c r="D807" s="32" t="s">
        <v>2488</v>
      </c>
      <c r="E807" s="33" t="s">
        <v>43</v>
      </c>
      <c r="F807" s="64">
        <v>1</v>
      </c>
      <c r="G807" s="57">
        <v>0.55000000000000004</v>
      </c>
      <c r="H807" s="57">
        <f t="shared" si="115"/>
        <v>0.72</v>
      </c>
      <c r="I807" s="57">
        <f t="shared" si="116"/>
        <v>0.72</v>
      </c>
      <c r="J807" s="58">
        <f t="shared" si="112"/>
        <v>8.599895592609228E-9</v>
      </c>
    </row>
    <row r="808" spans="1:10" x14ac:dyDescent="0.2">
      <c r="A808" s="44" t="s">
        <v>1272</v>
      </c>
      <c r="B808" s="45" t="s">
        <v>847</v>
      </c>
      <c r="C808" s="46" t="s">
        <v>27</v>
      </c>
      <c r="D808" s="32" t="s">
        <v>2550</v>
      </c>
      <c r="E808" s="33" t="s">
        <v>43</v>
      </c>
      <c r="F808" s="64">
        <v>42</v>
      </c>
      <c r="G808" s="57">
        <v>0.65</v>
      </c>
      <c r="H808" s="57">
        <f t="shared" si="115"/>
        <v>0.85</v>
      </c>
      <c r="I808" s="57">
        <f t="shared" si="116"/>
        <v>35.700000000000003</v>
      </c>
      <c r="J808" s="58">
        <f t="shared" si="112"/>
        <v>4.2641148980020761E-7</v>
      </c>
    </row>
    <row r="809" spans="1:10" x14ac:dyDescent="0.2">
      <c r="A809" s="44" t="s">
        <v>1273</v>
      </c>
      <c r="B809" s="45" t="s">
        <v>851</v>
      </c>
      <c r="C809" s="46" t="s">
        <v>27</v>
      </c>
      <c r="D809" s="32" t="s">
        <v>2552</v>
      </c>
      <c r="E809" s="33" t="s">
        <v>43</v>
      </c>
      <c r="F809" s="64">
        <v>48</v>
      </c>
      <c r="G809" s="57">
        <v>0.63</v>
      </c>
      <c r="H809" s="57">
        <f t="shared" si="115"/>
        <v>0.83</v>
      </c>
      <c r="I809" s="57">
        <f t="shared" si="116"/>
        <v>39.840000000000003</v>
      </c>
      <c r="J809" s="58">
        <f t="shared" si="112"/>
        <v>4.7586088945771069E-7</v>
      </c>
    </row>
    <row r="810" spans="1:10" x14ac:dyDescent="0.2">
      <c r="A810" s="44" t="s">
        <v>1274</v>
      </c>
      <c r="B810" s="45" t="s">
        <v>853</v>
      </c>
      <c r="C810" s="46" t="s">
        <v>30</v>
      </c>
      <c r="D810" s="32" t="s">
        <v>854</v>
      </c>
      <c r="E810" s="33" t="s">
        <v>43</v>
      </c>
      <c r="F810" s="64">
        <v>90</v>
      </c>
      <c r="G810" s="57">
        <v>0.32</v>
      </c>
      <c r="H810" s="57">
        <f t="shared" si="115"/>
        <v>0.42</v>
      </c>
      <c r="I810" s="57">
        <f t="shared" si="116"/>
        <v>37.799999999999997</v>
      </c>
      <c r="J810" s="58">
        <f t="shared" si="112"/>
        <v>4.5149451861198443E-7</v>
      </c>
    </row>
    <row r="811" spans="1:10" ht="25.5" x14ac:dyDescent="0.2">
      <c r="A811" s="39" t="s">
        <v>1275</v>
      </c>
      <c r="B811" s="40" t="s">
        <v>856</v>
      </c>
      <c r="C811" s="41" t="s">
        <v>27</v>
      </c>
      <c r="D811" s="29" t="s">
        <v>2553</v>
      </c>
      <c r="E811" s="30" t="s">
        <v>150</v>
      </c>
      <c r="F811" s="62">
        <v>42</v>
      </c>
      <c r="G811" s="53">
        <v>25.49</v>
      </c>
      <c r="H811" s="53">
        <f t="shared" si="115"/>
        <v>33.47</v>
      </c>
      <c r="I811" s="53">
        <f t="shared" si="116"/>
        <v>1405.74</v>
      </c>
      <c r="J811" s="54">
        <f t="shared" si="112"/>
        <v>1.6790579486603468E-5</v>
      </c>
    </row>
    <row r="812" spans="1:10" x14ac:dyDescent="0.2">
      <c r="A812" s="42" t="s">
        <v>1276</v>
      </c>
      <c r="B812" s="43"/>
      <c r="C812" s="43"/>
      <c r="D812" s="31" t="s">
        <v>2560</v>
      </c>
      <c r="E812" s="43" t="s">
        <v>2740</v>
      </c>
      <c r="F812" s="63"/>
      <c r="G812" s="43"/>
      <c r="H812" s="43"/>
      <c r="I812" s="55"/>
      <c r="J812" s="56"/>
    </row>
    <row r="813" spans="1:10" x14ac:dyDescent="0.2">
      <c r="A813" s="39" t="s">
        <v>1277</v>
      </c>
      <c r="B813" s="40" t="s">
        <v>874</v>
      </c>
      <c r="C813" s="41" t="s">
        <v>27</v>
      </c>
      <c r="D813" s="29" t="s">
        <v>2562</v>
      </c>
      <c r="E813" s="30" t="s">
        <v>43</v>
      </c>
      <c r="F813" s="62">
        <v>1</v>
      </c>
      <c r="G813" s="53">
        <v>5.09</v>
      </c>
      <c r="H813" s="53">
        <f>ROUND(G813 * (1 + 31.29 / 100), 2)</f>
        <v>6.68</v>
      </c>
      <c r="I813" s="53">
        <f>ROUND(F813 * H813, 2)</f>
        <v>6.68</v>
      </c>
      <c r="J813" s="54">
        <f t="shared" si="112"/>
        <v>7.9787920220318948E-8</v>
      </c>
    </row>
    <row r="814" spans="1:10" x14ac:dyDescent="0.2">
      <c r="A814" s="42" t="s">
        <v>1278</v>
      </c>
      <c r="B814" s="43"/>
      <c r="C814" s="43"/>
      <c r="D814" s="31" t="s">
        <v>2564</v>
      </c>
      <c r="E814" s="43" t="s">
        <v>2740</v>
      </c>
      <c r="F814" s="63"/>
      <c r="G814" s="43"/>
      <c r="H814" s="43"/>
      <c r="I814" s="55"/>
      <c r="J814" s="56"/>
    </row>
    <row r="815" spans="1:10" x14ac:dyDescent="0.2">
      <c r="A815" s="39" t="s">
        <v>1279</v>
      </c>
      <c r="B815" s="40" t="s">
        <v>880</v>
      </c>
      <c r="C815" s="41" t="s">
        <v>27</v>
      </c>
      <c r="D815" s="29" t="s">
        <v>2565</v>
      </c>
      <c r="E815" s="30" t="s">
        <v>150</v>
      </c>
      <c r="F815" s="62">
        <v>207.1</v>
      </c>
      <c r="G815" s="53">
        <v>12.36</v>
      </c>
      <c r="H815" s="53">
        <f>ROUND(G815 * (1 + 31.29 / 100), 2)</f>
        <v>16.23</v>
      </c>
      <c r="I815" s="53">
        <f>ROUND(F815 * H815, 2)</f>
        <v>3361.23</v>
      </c>
      <c r="J815" s="54">
        <f t="shared" si="112"/>
        <v>4.0147537587147107E-5</v>
      </c>
    </row>
    <row r="816" spans="1:10" ht="25.5" x14ac:dyDescent="0.2">
      <c r="A816" s="39" t="s">
        <v>1280</v>
      </c>
      <c r="B816" s="40" t="s">
        <v>882</v>
      </c>
      <c r="C816" s="41" t="s">
        <v>94</v>
      </c>
      <c r="D816" s="29" t="s">
        <v>2566</v>
      </c>
      <c r="E816" s="30" t="s">
        <v>150</v>
      </c>
      <c r="F816" s="62">
        <v>5.8</v>
      </c>
      <c r="G816" s="53">
        <v>8.26</v>
      </c>
      <c r="H816" s="53">
        <f>ROUND(G816 * (1 + 31.29 / 100), 2)</f>
        <v>10.84</v>
      </c>
      <c r="I816" s="53">
        <f>ROUND(F816 * H816, 2)</f>
        <v>62.87</v>
      </c>
      <c r="J816" s="54">
        <f t="shared" si="112"/>
        <v>7.5093810542686409E-7</v>
      </c>
    </row>
    <row r="817" spans="1:10" x14ac:dyDescent="0.2">
      <c r="A817" s="42" t="s">
        <v>1281</v>
      </c>
      <c r="B817" s="43"/>
      <c r="C817" s="43"/>
      <c r="D817" s="31" t="s">
        <v>2567</v>
      </c>
      <c r="E817" s="43" t="s">
        <v>2740</v>
      </c>
      <c r="F817" s="63"/>
      <c r="G817" s="43"/>
      <c r="H817" s="43"/>
      <c r="I817" s="55"/>
      <c r="J817" s="56"/>
    </row>
    <row r="818" spans="1:10" x14ac:dyDescent="0.2">
      <c r="A818" s="39" t="s">
        <v>1282</v>
      </c>
      <c r="B818" s="40" t="s">
        <v>885</v>
      </c>
      <c r="C818" s="41" t="s">
        <v>27</v>
      </c>
      <c r="D818" s="29" t="s">
        <v>2568</v>
      </c>
      <c r="E818" s="30" t="s">
        <v>43</v>
      </c>
      <c r="F818" s="62">
        <v>1</v>
      </c>
      <c r="G818" s="53">
        <v>14.58</v>
      </c>
      <c r="H818" s="53">
        <f>ROUND(G818 * (1 + 31.29 / 100), 2)</f>
        <v>19.14</v>
      </c>
      <c r="I818" s="53">
        <f>ROUND(F818 * H818, 2)</f>
        <v>19.14</v>
      </c>
      <c r="J818" s="54">
        <f t="shared" si="112"/>
        <v>2.2861389117019532E-7</v>
      </c>
    </row>
    <row r="819" spans="1:10" x14ac:dyDescent="0.2">
      <c r="A819" s="42" t="s">
        <v>1283</v>
      </c>
      <c r="B819" s="43"/>
      <c r="C819" s="43"/>
      <c r="D819" s="31" t="s">
        <v>2569</v>
      </c>
      <c r="E819" s="43" t="s">
        <v>2740</v>
      </c>
      <c r="F819" s="63"/>
      <c r="G819" s="43"/>
      <c r="H819" s="43"/>
      <c r="I819" s="55"/>
      <c r="J819" s="56"/>
    </row>
    <row r="820" spans="1:10" ht="38.25" x14ac:dyDescent="0.2">
      <c r="A820" s="39" t="s">
        <v>1284</v>
      </c>
      <c r="B820" s="40" t="s">
        <v>478</v>
      </c>
      <c r="C820" s="41" t="s">
        <v>30</v>
      </c>
      <c r="D820" s="29" t="s">
        <v>479</v>
      </c>
      <c r="E820" s="30" t="s">
        <v>150</v>
      </c>
      <c r="F820" s="62">
        <v>2.9</v>
      </c>
      <c r="G820" s="53">
        <v>12.04</v>
      </c>
      <c r="H820" s="53">
        <f>ROUND(G820 * (1 + 31.29 / 100), 2)</f>
        <v>15.81</v>
      </c>
      <c r="I820" s="53">
        <f>ROUND(F820 * H820, 2)</f>
        <v>45.85</v>
      </c>
      <c r="J820" s="54">
        <f t="shared" si="112"/>
        <v>5.476461290571293E-7</v>
      </c>
    </row>
    <row r="821" spans="1:10" ht="38.25" x14ac:dyDescent="0.2">
      <c r="A821" s="39" t="s">
        <v>1285</v>
      </c>
      <c r="B821" s="40" t="s">
        <v>893</v>
      </c>
      <c r="C821" s="41" t="s">
        <v>30</v>
      </c>
      <c r="D821" s="29" t="s">
        <v>894</v>
      </c>
      <c r="E821" s="30" t="s">
        <v>150</v>
      </c>
      <c r="F821" s="62">
        <v>2.85</v>
      </c>
      <c r="G821" s="53">
        <v>12.9</v>
      </c>
      <c r="H821" s="53">
        <f>ROUND(G821 * (1 + 31.29 / 100), 2)</f>
        <v>16.940000000000001</v>
      </c>
      <c r="I821" s="53">
        <f>ROUND(F821 * H821, 2)</f>
        <v>48.28</v>
      </c>
      <c r="J821" s="54">
        <f t="shared" si="112"/>
        <v>5.7667077668218551E-7</v>
      </c>
    </row>
    <row r="822" spans="1:10" ht="38.25" x14ac:dyDescent="0.2">
      <c r="A822" s="39" t="s">
        <v>1286</v>
      </c>
      <c r="B822" s="40" t="s">
        <v>484</v>
      </c>
      <c r="C822" s="41" t="s">
        <v>30</v>
      </c>
      <c r="D822" s="29" t="s">
        <v>485</v>
      </c>
      <c r="E822" s="30" t="s">
        <v>150</v>
      </c>
      <c r="F822" s="62">
        <v>0.75</v>
      </c>
      <c r="G822" s="53">
        <v>17.68</v>
      </c>
      <c r="H822" s="53">
        <f>ROUND(G822 * (1 + 31.29 / 100), 2)</f>
        <v>23.21</v>
      </c>
      <c r="I822" s="53">
        <f>ROUND(F822 * H822, 2)</f>
        <v>17.41</v>
      </c>
      <c r="J822" s="54">
        <f t="shared" si="112"/>
        <v>2.0795025314906483E-7</v>
      </c>
    </row>
    <row r="823" spans="1:10" ht="25.5" x14ac:dyDescent="0.2">
      <c r="A823" s="44" t="s">
        <v>1287</v>
      </c>
      <c r="B823" s="45" t="s">
        <v>490</v>
      </c>
      <c r="C823" s="46" t="s">
        <v>30</v>
      </c>
      <c r="D823" s="32" t="s">
        <v>491</v>
      </c>
      <c r="E823" s="33" t="s">
        <v>43</v>
      </c>
      <c r="F823" s="64">
        <v>7</v>
      </c>
      <c r="G823" s="57">
        <v>1.67</v>
      </c>
      <c r="H823" s="57">
        <f>ROUND(G823 * (1 + 31.29 / 100), 2)</f>
        <v>2.19</v>
      </c>
      <c r="I823" s="57">
        <f>ROUND(F823 * H823, 2)</f>
        <v>15.33</v>
      </c>
      <c r="J823" s="58">
        <f t="shared" si="112"/>
        <v>1.831061103259715E-7</v>
      </c>
    </row>
    <row r="824" spans="1:10" ht="25.5" x14ac:dyDescent="0.2">
      <c r="A824" s="44" t="s">
        <v>1288</v>
      </c>
      <c r="B824" s="45" t="s">
        <v>493</v>
      </c>
      <c r="C824" s="46" t="s">
        <v>30</v>
      </c>
      <c r="D824" s="32" t="s">
        <v>494</v>
      </c>
      <c r="E824" s="33" t="s">
        <v>43</v>
      </c>
      <c r="F824" s="64">
        <v>1</v>
      </c>
      <c r="G824" s="57">
        <v>3.2</v>
      </c>
      <c r="H824" s="57">
        <f>ROUND(G824 * (1 + 31.29 / 100), 2)</f>
        <v>4.2</v>
      </c>
      <c r="I824" s="57">
        <f>ROUND(F824 * H824, 2)</f>
        <v>4.2</v>
      </c>
      <c r="J824" s="58">
        <f t="shared" si="112"/>
        <v>5.0166057623553835E-8</v>
      </c>
    </row>
    <row r="825" spans="1:10" x14ac:dyDescent="0.2">
      <c r="A825" s="42" t="s">
        <v>1289</v>
      </c>
      <c r="B825" s="43"/>
      <c r="C825" s="43"/>
      <c r="D825" s="31" t="s">
        <v>1290</v>
      </c>
      <c r="E825" s="43" t="s">
        <v>2740</v>
      </c>
      <c r="F825" s="63"/>
      <c r="G825" s="43"/>
      <c r="H825" s="43"/>
      <c r="I825" s="55"/>
      <c r="J825" s="56"/>
    </row>
    <row r="826" spans="1:10" x14ac:dyDescent="0.2">
      <c r="A826" s="42" t="s">
        <v>1291</v>
      </c>
      <c r="B826" s="43"/>
      <c r="C826" s="43"/>
      <c r="D826" s="31" t="s">
        <v>2532</v>
      </c>
      <c r="E826" s="43" t="s">
        <v>2740</v>
      </c>
      <c r="F826" s="63"/>
      <c r="G826" s="43"/>
      <c r="H826" s="43"/>
      <c r="I826" s="55"/>
      <c r="J826" s="56"/>
    </row>
    <row r="827" spans="1:10" ht="25.5" x14ac:dyDescent="0.2">
      <c r="A827" s="44" t="s">
        <v>1292</v>
      </c>
      <c r="B827" s="45" t="s">
        <v>1293</v>
      </c>
      <c r="C827" s="46" t="s">
        <v>94</v>
      </c>
      <c r="D827" s="32" t="s">
        <v>1294</v>
      </c>
      <c r="E827" s="33" t="s">
        <v>43</v>
      </c>
      <c r="F827" s="64">
        <v>34</v>
      </c>
      <c r="G827" s="57">
        <v>30</v>
      </c>
      <c r="H827" s="57">
        <f>ROUND(G827 * (1 + 31.29 / 100), 2)</f>
        <v>39.39</v>
      </c>
      <c r="I827" s="57">
        <f>ROUND(F827 * H827, 2)</f>
        <v>1339.26</v>
      </c>
      <c r="J827" s="58">
        <f t="shared" si="112"/>
        <v>1.5996522460219216E-5</v>
      </c>
    </row>
    <row r="828" spans="1:10" ht="25.5" x14ac:dyDescent="0.2">
      <c r="A828" s="44" t="s">
        <v>1295</v>
      </c>
      <c r="B828" s="45" t="s">
        <v>1296</v>
      </c>
      <c r="C828" s="46" t="s">
        <v>94</v>
      </c>
      <c r="D828" s="32" t="s">
        <v>1297</v>
      </c>
      <c r="E828" s="33" t="s">
        <v>43</v>
      </c>
      <c r="F828" s="64">
        <v>2</v>
      </c>
      <c r="G828" s="57">
        <v>1300.46</v>
      </c>
      <c r="H828" s="57">
        <f>ROUND(G828 * (1 + 31.29 / 100), 2)</f>
        <v>1707.37</v>
      </c>
      <c r="I828" s="57">
        <f>ROUND(F828 * H828, 2)</f>
        <v>3414.74</v>
      </c>
      <c r="J828" s="58">
        <f t="shared" si="112"/>
        <v>4.0786677049870045E-5</v>
      </c>
    </row>
    <row r="829" spans="1:10" ht="25.5" x14ac:dyDescent="0.2">
      <c r="A829" s="39" t="s">
        <v>1298</v>
      </c>
      <c r="B829" s="40" t="s">
        <v>1299</v>
      </c>
      <c r="C829" s="41" t="s">
        <v>94</v>
      </c>
      <c r="D829" s="29" t="s">
        <v>1300</v>
      </c>
      <c r="E829" s="30" t="s">
        <v>43</v>
      </c>
      <c r="F829" s="62">
        <v>9</v>
      </c>
      <c r="G829" s="53">
        <v>647.70000000000005</v>
      </c>
      <c r="H829" s="53">
        <f>ROUND(G829 * (1 + 31.29 / 100), 2)</f>
        <v>850.37</v>
      </c>
      <c r="I829" s="53">
        <f>ROUND(F829 * H829, 2)</f>
        <v>7653.33</v>
      </c>
      <c r="J829" s="54">
        <f t="shared" si="112"/>
        <v>9.1413665188588863E-5</v>
      </c>
    </row>
    <row r="830" spans="1:10" ht="25.5" x14ac:dyDescent="0.2">
      <c r="A830" s="39" t="s">
        <v>1301</v>
      </c>
      <c r="B830" s="40" t="s">
        <v>1302</v>
      </c>
      <c r="C830" s="41" t="s">
        <v>94</v>
      </c>
      <c r="D830" s="29" t="s">
        <v>1303</v>
      </c>
      <c r="E830" s="30" t="s">
        <v>43</v>
      </c>
      <c r="F830" s="62">
        <v>8</v>
      </c>
      <c r="G830" s="53">
        <v>265.73</v>
      </c>
      <c r="H830" s="53">
        <f>ROUND(G830 * (1 + 31.29 / 100), 2)</f>
        <v>348.88</v>
      </c>
      <c r="I830" s="53">
        <f>ROUND(F830 * H830, 2)</f>
        <v>2791.04</v>
      </c>
      <c r="J830" s="54">
        <f t="shared" si="112"/>
        <v>3.3337017492772309E-5</v>
      </c>
    </row>
    <row r="831" spans="1:10" x14ac:dyDescent="0.2">
      <c r="A831" s="39" t="s">
        <v>1304</v>
      </c>
      <c r="B831" s="40" t="s">
        <v>1305</v>
      </c>
      <c r="C831" s="41" t="s">
        <v>1306</v>
      </c>
      <c r="D831" s="29" t="s">
        <v>1307</v>
      </c>
      <c r="E831" s="30" t="s">
        <v>43</v>
      </c>
      <c r="F831" s="62">
        <v>1</v>
      </c>
      <c r="G831" s="53">
        <v>1628.3</v>
      </c>
      <c r="H831" s="53">
        <f>ROUND(G831 * (1 + 31.29 / 100), 2)</f>
        <v>2137.8000000000002</v>
      </c>
      <c r="I831" s="53">
        <f>ROUND(F831 * H831, 2)</f>
        <v>2137.8000000000002</v>
      </c>
      <c r="J831" s="54">
        <f t="shared" si="112"/>
        <v>2.5534523330388901E-5</v>
      </c>
    </row>
    <row r="832" spans="1:10" x14ac:dyDescent="0.2">
      <c r="A832" s="42" t="s">
        <v>1308</v>
      </c>
      <c r="B832" s="43"/>
      <c r="C832" s="43"/>
      <c r="D832" s="31" t="s">
        <v>2571</v>
      </c>
      <c r="E832" s="43" t="s">
        <v>2740</v>
      </c>
      <c r="F832" s="63"/>
      <c r="G832" s="43"/>
      <c r="H832" s="43"/>
      <c r="I832" s="55"/>
      <c r="J832" s="56"/>
    </row>
    <row r="833" spans="1:10" ht="25.5" x14ac:dyDescent="0.2">
      <c r="A833" s="44" t="s">
        <v>1309</v>
      </c>
      <c r="B833" s="45" t="s">
        <v>1293</v>
      </c>
      <c r="C833" s="46" t="s">
        <v>94</v>
      </c>
      <c r="D833" s="32" t="s">
        <v>1294</v>
      </c>
      <c r="E833" s="33" t="s">
        <v>43</v>
      </c>
      <c r="F833" s="64">
        <v>92</v>
      </c>
      <c r="G833" s="57">
        <v>30</v>
      </c>
      <c r="H833" s="57">
        <f t="shared" ref="H833:H838" si="117">ROUND(G833 * (1 + 31.29 / 100), 2)</f>
        <v>39.39</v>
      </c>
      <c r="I833" s="57">
        <f t="shared" ref="I833:I838" si="118">ROUND(F833 * H833, 2)</f>
        <v>3623.88</v>
      </c>
      <c r="J833" s="58">
        <f t="shared" si="112"/>
        <v>4.3284707833534347E-5</v>
      </c>
    </row>
    <row r="834" spans="1:10" ht="25.5" x14ac:dyDescent="0.2">
      <c r="A834" s="44" t="s">
        <v>1310</v>
      </c>
      <c r="B834" s="45" t="s">
        <v>1296</v>
      </c>
      <c r="C834" s="46" t="s">
        <v>94</v>
      </c>
      <c r="D834" s="32" t="s">
        <v>1297</v>
      </c>
      <c r="E834" s="33" t="s">
        <v>43</v>
      </c>
      <c r="F834" s="64">
        <v>3</v>
      </c>
      <c r="G834" s="57">
        <v>1300.46</v>
      </c>
      <c r="H834" s="57">
        <f t="shared" si="117"/>
        <v>1707.37</v>
      </c>
      <c r="I834" s="57">
        <f t="shared" si="118"/>
        <v>5122.1099999999997</v>
      </c>
      <c r="J834" s="58">
        <f t="shared" si="112"/>
        <v>6.118001557480507E-5</v>
      </c>
    </row>
    <row r="835" spans="1:10" ht="25.5" x14ac:dyDescent="0.2">
      <c r="A835" s="39" t="s">
        <v>1311</v>
      </c>
      <c r="B835" s="40" t="s">
        <v>1299</v>
      </c>
      <c r="C835" s="41" t="s">
        <v>94</v>
      </c>
      <c r="D835" s="29" t="s">
        <v>1300</v>
      </c>
      <c r="E835" s="30" t="s">
        <v>43</v>
      </c>
      <c r="F835" s="62">
        <v>9</v>
      </c>
      <c r="G835" s="53">
        <v>647.70000000000005</v>
      </c>
      <c r="H835" s="53">
        <f t="shared" si="117"/>
        <v>850.37</v>
      </c>
      <c r="I835" s="53">
        <f t="shared" si="118"/>
        <v>7653.33</v>
      </c>
      <c r="J835" s="54">
        <f t="shared" si="112"/>
        <v>9.1413665188588863E-5</v>
      </c>
    </row>
    <row r="836" spans="1:10" ht="25.5" x14ac:dyDescent="0.2">
      <c r="A836" s="39" t="s">
        <v>1312</v>
      </c>
      <c r="B836" s="40" t="s">
        <v>1302</v>
      </c>
      <c r="C836" s="41" t="s">
        <v>94</v>
      </c>
      <c r="D836" s="29" t="s">
        <v>1303</v>
      </c>
      <c r="E836" s="30" t="s">
        <v>43</v>
      </c>
      <c r="F836" s="62">
        <v>42</v>
      </c>
      <c r="G836" s="53">
        <v>265.73</v>
      </c>
      <c r="H836" s="53">
        <f t="shared" si="117"/>
        <v>348.88</v>
      </c>
      <c r="I836" s="53">
        <f t="shared" si="118"/>
        <v>14652.96</v>
      </c>
      <c r="J836" s="54">
        <f t="shared" si="112"/>
        <v>1.7501934183705459E-4</v>
      </c>
    </row>
    <row r="837" spans="1:10" x14ac:dyDescent="0.2">
      <c r="A837" s="39" t="s">
        <v>1313</v>
      </c>
      <c r="B837" s="40" t="s">
        <v>1305</v>
      </c>
      <c r="C837" s="41" t="s">
        <v>1306</v>
      </c>
      <c r="D837" s="29" t="s">
        <v>1307</v>
      </c>
      <c r="E837" s="30" t="s">
        <v>43</v>
      </c>
      <c r="F837" s="62">
        <v>3</v>
      </c>
      <c r="G837" s="53">
        <v>1628.3</v>
      </c>
      <c r="H837" s="53">
        <f t="shared" si="117"/>
        <v>2137.8000000000002</v>
      </c>
      <c r="I837" s="53">
        <f t="shared" si="118"/>
        <v>6413.4</v>
      </c>
      <c r="J837" s="54">
        <f t="shared" ref="J837:J900" si="119">I837 / 83721946.65</f>
        <v>7.6603569991166691E-5</v>
      </c>
    </row>
    <row r="838" spans="1:10" ht="25.5" x14ac:dyDescent="0.2">
      <c r="A838" s="39" t="s">
        <v>1314</v>
      </c>
      <c r="B838" s="40" t="s">
        <v>1315</v>
      </c>
      <c r="C838" s="41" t="s">
        <v>22</v>
      </c>
      <c r="D838" s="29" t="s">
        <v>2590</v>
      </c>
      <c r="E838" s="30" t="s">
        <v>43</v>
      </c>
      <c r="F838" s="62">
        <v>5</v>
      </c>
      <c r="G838" s="53">
        <v>2325.3000000000002</v>
      </c>
      <c r="H838" s="53">
        <f t="shared" si="117"/>
        <v>3052.89</v>
      </c>
      <c r="I838" s="53">
        <f t="shared" si="118"/>
        <v>15264.45</v>
      </c>
      <c r="J838" s="54">
        <f t="shared" si="119"/>
        <v>1.8232316149806104E-4</v>
      </c>
    </row>
    <row r="839" spans="1:10" x14ac:dyDescent="0.2">
      <c r="A839" s="42" t="s">
        <v>1316</v>
      </c>
      <c r="B839" s="43"/>
      <c r="C839" s="43"/>
      <c r="D839" s="31" t="s">
        <v>2591</v>
      </c>
      <c r="E839" s="43" t="s">
        <v>2740</v>
      </c>
      <c r="F839" s="63"/>
      <c r="G839" s="43"/>
      <c r="H839" s="43"/>
      <c r="I839" s="55"/>
      <c r="J839" s="56"/>
    </row>
    <row r="840" spans="1:10" ht="25.5" x14ac:dyDescent="0.2">
      <c r="A840" s="44" t="s">
        <v>1317</v>
      </c>
      <c r="B840" s="45" t="s">
        <v>1293</v>
      </c>
      <c r="C840" s="46" t="s">
        <v>94</v>
      </c>
      <c r="D840" s="32" t="s">
        <v>1294</v>
      </c>
      <c r="E840" s="33" t="s">
        <v>43</v>
      </c>
      <c r="F840" s="64">
        <v>68</v>
      </c>
      <c r="G840" s="57">
        <v>30</v>
      </c>
      <c r="H840" s="57">
        <f>ROUND(G840 * (1 + 31.29 / 100), 2)</f>
        <v>39.39</v>
      </c>
      <c r="I840" s="57">
        <f>ROUND(F840 * H840, 2)</f>
        <v>2678.52</v>
      </c>
      <c r="J840" s="58">
        <f t="shared" si="119"/>
        <v>3.1993044920438432E-5</v>
      </c>
    </row>
    <row r="841" spans="1:10" ht="25.5" x14ac:dyDescent="0.2">
      <c r="A841" s="44" t="s">
        <v>1318</v>
      </c>
      <c r="B841" s="45" t="s">
        <v>1296</v>
      </c>
      <c r="C841" s="46" t="s">
        <v>94</v>
      </c>
      <c r="D841" s="32" t="s">
        <v>1297</v>
      </c>
      <c r="E841" s="33" t="s">
        <v>43</v>
      </c>
      <c r="F841" s="64">
        <v>2</v>
      </c>
      <c r="G841" s="57">
        <v>1300.46</v>
      </c>
      <c r="H841" s="57">
        <f>ROUND(G841 * (1 + 31.29 / 100), 2)</f>
        <v>1707.37</v>
      </c>
      <c r="I841" s="57">
        <f>ROUND(F841 * H841, 2)</f>
        <v>3414.74</v>
      </c>
      <c r="J841" s="58">
        <f t="shared" si="119"/>
        <v>4.0786677049870045E-5</v>
      </c>
    </row>
    <row r="842" spans="1:10" ht="25.5" x14ac:dyDescent="0.2">
      <c r="A842" s="39" t="s">
        <v>1319</v>
      </c>
      <c r="B842" s="40" t="s">
        <v>1302</v>
      </c>
      <c r="C842" s="41" t="s">
        <v>94</v>
      </c>
      <c r="D842" s="29" t="s">
        <v>1303</v>
      </c>
      <c r="E842" s="30" t="s">
        <v>43</v>
      </c>
      <c r="F842" s="62">
        <v>34</v>
      </c>
      <c r="G842" s="53">
        <v>265.73</v>
      </c>
      <c r="H842" s="53">
        <f>ROUND(G842 * (1 + 31.29 / 100), 2)</f>
        <v>348.88</v>
      </c>
      <c r="I842" s="53">
        <f>ROUND(F842 * H842, 2)</f>
        <v>11861.92</v>
      </c>
      <c r="J842" s="54">
        <f t="shared" si="119"/>
        <v>1.416823243442823E-4</v>
      </c>
    </row>
    <row r="843" spans="1:10" x14ac:dyDescent="0.2">
      <c r="A843" s="39" t="s">
        <v>1320</v>
      </c>
      <c r="B843" s="40" t="s">
        <v>1305</v>
      </c>
      <c r="C843" s="41" t="s">
        <v>1306</v>
      </c>
      <c r="D843" s="29" t="s">
        <v>1307</v>
      </c>
      <c r="E843" s="30" t="s">
        <v>43</v>
      </c>
      <c r="F843" s="62">
        <v>2</v>
      </c>
      <c r="G843" s="53">
        <v>1628.3</v>
      </c>
      <c r="H843" s="53">
        <f>ROUND(G843 * (1 + 31.29 / 100), 2)</f>
        <v>2137.8000000000002</v>
      </c>
      <c r="I843" s="53">
        <f>ROUND(F843 * H843, 2)</f>
        <v>4275.6000000000004</v>
      </c>
      <c r="J843" s="54">
        <f t="shared" si="119"/>
        <v>5.1069046660777803E-5</v>
      </c>
    </row>
    <row r="844" spans="1:10" x14ac:dyDescent="0.2">
      <c r="A844" s="42" t="s">
        <v>1321</v>
      </c>
      <c r="B844" s="43"/>
      <c r="C844" s="43"/>
      <c r="D844" s="31" t="s">
        <v>2592</v>
      </c>
      <c r="E844" s="43" t="s">
        <v>2740</v>
      </c>
      <c r="F844" s="63"/>
      <c r="G844" s="43"/>
      <c r="H844" s="43"/>
      <c r="I844" s="55"/>
      <c r="J844" s="56"/>
    </row>
    <row r="845" spans="1:10" ht="25.5" x14ac:dyDescent="0.2">
      <c r="A845" s="44" t="s">
        <v>1322</v>
      </c>
      <c r="B845" s="45" t="s">
        <v>1293</v>
      </c>
      <c r="C845" s="46" t="s">
        <v>94</v>
      </c>
      <c r="D845" s="32" t="s">
        <v>1294</v>
      </c>
      <c r="E845" s="33" t="s">
        <v>43</v>
      </c>
      <c r="F845" s="64">
        <v>20</v>
      </c>
      <c r="G845" s="57">
        <v>30</v>
      </c>
      <c r="H845" s="57">
        <f>ROUND(G845 * (1 + 31.29 / 100), 2)</f>
        <v>39.39</v>
      </c>
      <c r="I845" s="57">
        <f>ROUND(F845 * H845, 2)</f>
        <v>787.8</v>
      </c>
      <c r="J845" s="58">
        <f t="shared" si="119"/>
        <v>9.4097190942465974E-6</v>
      </c>
    </row>
    <row r="846" spans="1:10" ht="25.5" x14ac:dyDescent="0.2">
      <c r="A846" s="44" t="s">
        <v>1323</v>
      </c>
      <c r="B846" s="45" t="s">
        <v>1296</v>
      </c>
      <c r="C846" s="46" t="s">
        <v>94</v>
      </c>
      <c r="D846" s="32" t="s">
        <v>1297</v>
      </c>
      <c r="E846" s="33" t="s">
        <v>43</v>
      </c>
      <c r="F846" s="64">
        <v>1</v>
      </c>
      <c r="G846" s="57">
        <v>1300.46</v>
      </c>
      <c r="H846" s="57">
        <f>ROUND(G846 * (1 + 31.29 / 100), 2)</f>
        <v>1707.37</v>
      </c>
      <c r="I846" s="57">
        <f>ROUND(F846 * H846, 2)</f>
        <v>1707.37</v>
      </c>
      <c r="J846" s="58">
        <f t="shared" si="119"/>
        <v>2.0393338524935022E-5</v>
      </c>
    </row>
    <row r="847" spans="1:10" ht="25.5" x14ac:dyDescent="0.2">
      <c r="A847" s="39" t="s">
        <v>1324</v>
      </c>
      <c r="B847" s="40" t="s">
        <v>1302</v>
      </c>
      <c r="C847" s="41" t="s">
        <v>94</v>
      </c>
      <c r="D847" s="29" t="s">
        <v>1303</v>
      </c>
      <c r="E847" s="30" t="s">
        <v>43</v>
      </c>
      <c r="F847" s="62">
        <v>10</v>
      </c>
      <c r="G847" s="53">
        <v>265.73</v>
      </c>
      <c r="H847" s="53">
        <f>ROUND(G847 * (1 + 31.29 / 100), 2)</f>
        <v>348.88</v>
      </c>
      <c r="I847" s="53">
        <f>ROUND(F847 * H847, 2)</f>
        <v>3488.8</v>
      </c>
      <c r="J847" s="54">
        <f t="shared" si="119"/>
        <v>4.1671271865965383E-5</v>
      </c>
    </row>
    <row r="848" spans="1:10" x14ac:dyDescent="0.2">
      <c r="A848" s="39" t="s">
        <v>1325</v>
      </c>
      <c r="B848" s="40" t="s">
        <v>1305</v>
      </c>
      <c r="C848" s="41" t="s">
        <v>1306</v>
      </c>
      <c r="D848" s="29" t="s">
        <v>1307</v>
      </c>
      <c r="E848" s="30" t="s">
        <v>43</v>
      </c>
      <c r="F848" s="62">
        <v>1</v>
      </c>
      <c r="G848" s="53">
        <v>1628.3</v>
      </c>
      <c r="H848" s="53">
        <f>ROUND(G848 * (1 + 31.29 / 100), 2)</f>
        <v>2137.8000000000002</v>
      </c>
      <c r="I848" s="53">
        <f>ROUND(F848 * H848, 2)</f>
        <v>2137.8000000000002</v>
      </c>
      <c r="J848" s="54">
        <f t="shared" si="119"/>
        <v>2.5534523330388901E-5</v>
      </c>
    </row>
    <row r="849" spans="1:10" x14ac:dyDescent="0.2">
      <c r="A849" s="42" t="s">
        <v>1326</v>
      </c>
      <c r="B849" s="43"/>
      <c r="C849" s="43"/>
      <c r="D849" s="31" t="s">
        <v>2593</v>
      </c>
      <c r="E849" s="43" t="s">
        <v>2740</v>
      </c>
      <c r="F849" s="63"/>
      <c r="G849" s="43"/>
      <c r="H849" s="43"/>
      <c r="I849" s="55"/>
      <c r="J849" s="56"/>
    </row>
    <row r="850" spans="1:10" ht="25.5" x14ac:dyDescent="0.2">
      <c r="A850" s="44" t="s">
        <v>1327</v>
      </c>
      <c r="B850" s="45" t="s">
        <v>1293</v>
      </c>
      <c r="C850" s="46" t="s">
        <v>94</v>
      </c>
      <c r="D850" s="32" t="s">
        <v>1294</v>
      </c>
      <c r="E850" s="33" t="s">
        <v>43</v>
      </c>
      <c r="F850" s="64">
        <v>30</v>
      </c>
      <c r="G850" s="57">
        <v>30</v>
      </c>
      <c r="H850" s="57">
        <f>ROUND(G850 * (1 + 31.29 / 100), 2)</f>
        <v>39.39</v>
      </c>
      <c r="I850" s="57">
        <f>ROUND(F850 * H850, 2)</f>
        <v>1181.7</v>
      </c>
      <c r="J850" s="58">
        <f t="shared" si="119"/>
        <v>1.4114578641369897E-5</v>
      </c>
    </row>
    <row r="851" spans="1:10" ht="25.5" x14ac:dyDescent="0.2">
      <c r="A851" s="44" t="s">
        <v>1328</v>
      </c>
      <c r="B851" s="45" t="s">
        <v>1296</v>
      </c>
      <c r="C851" s="46" t="s">
        <v>94</v>
      </c>
      <c r="D851" s="32" t="s">
        <v>1297</v>
      </c>
      <c r="E851" s="33" t="s">
        <v>43</v>
      </c>
      <c r="F851" s="64">
        <v>1</v>
      </c>
      <c r="G851" s="57">
        <v>1300.46</v>
      </c>
      <c r="H851" s="57">
        <f>ROUND(G851 * (1 + 31.29 / 100), 2)</f>
        <v>1707.37</v>
      </c>
      <c r="I851" s="57">
        <f>ROUND(F851 * H851, 2)</f>
        <v>1707.37</v>
      </c>
      <c r="J851" s="58">
        <f t="shared" si="119"/>
        <v>2.0393338524935022E-5</v>
      </c>
    </row>
    <row r="852" spans="1:10" ht="25.5" x14ac:dyDescent="0.2">
      <c r="A852" s="39" t="s">
        <v>1329</v>
      </c>
      <c r="B852" s="40" t="s">
        <v>1302</v>
      </c>
      <c r="C852" s="41" t="s">
        <v>94</v>
      </c>
      <c r="D852" s="29" t="s">
        <v>1303</v>
      </c>
      <c r="E852" s="30" t="s">
        <v>43</v>
      </c>
      <c r="F852" s="62">
        <v>15</v>
      </c>
      <c r="G852" s="53">
        <v>265.73</v>
      </c>
      <c r="H852" s="53">
        <f>ROUND(G852 * (1 + 31.29 / 100), 2)</f>
        <v>348.88</v>
      </c>
      <c r="I852" s="53">
        <f>ROUND(F852 * H852, 2)</f>
        <v>5233.2</v>
      </c>
      <c r="J852" s="54">
        <f t="shared" si="119"/>
        <v>6.2506907798948075E-5</v>
      </c>
    </row>
    <row r="853" spans="1:10" x14ac:dyDescent="0.2">
      <c r="A853" s="39" t="s">
        <v>1330</v>
      </c>
      <c r="B853" s="40" t="s">
        <v>1305</v>
      </c>
      <c r="C853" s="41" t="s">
        <v>1306</v>
      </c>
      <c r="D853" s="29" t="s">
        <v>1307</v>
      </c>
      <c r="E853" s="30" t="s">
        <v>43</v>
      </c>
      <c r="F853" s="62">
        <v>1</v>
      </c>
      <c r="G853" s="53">
        <v>1628.3</v>
      </c>
      <c r="H853" s="53">
        <f>ROUND(G853 * (1 + 31.29 / 100), 2)</f>
        <v>2137.8000000000002</v>
      </c>
      <c r="I853" s="53">
        <f>ROUND(F853 * H853, 2)</f>
        <v>2137.8000000000002</v>
      </c>
      <c r="J853" s="54">
        <f t="shared" si="119"/>
        <v>2.5534523330388901E-5</v>
      </c>
    </row>
    <row r="854" spans="1:10" x14ac:dyDescent="0.2">
      <c r="A854" s="42" t="s">
        <v>1331</v>
      </c>
      <c r="B854" s="43"/>
      <c r="C854" s="43"/>
      <c r="D854" s="31" t="s">
        <v>2589</v>
      </c>
      <c r="E854" s="43" t="s">
        <v>2740</v>
      </c>
      <c r="F854" s="63"/>
      <c r="G854" s="43"/>
      <c r="H854" s="43"/>
      <c r="I854" s="55"/>
      <c r="J854" s="56"/>
    </row>
    <row r="855" spans="1:10" ht="25.5" x14ac:dyDescent="0.2">
      <c r="A855" s="44" t="s">
        <v>1332</v>
      </c>
      <c r="B855" s="45" t="s">
        <v>1293</v>
      </c>
      <c r="C855" s="46" t="s">
        <v>94</v>
      </c>
      <c r="D855" s="32" t="s">
        <v>1294</v>
      </c>
      <c r="E855" s="33" t="s">
        <v>43</v>
      </c>
      <c r="F855" s="64">
        <v>8</v>
      </c>
      <c r="G855" s="57">
        <v>30</v>
      </c>
      <c r="H855" s="57">
        <f>ROUND(G855 * (1 + 31.29 / 100), 2)</f>
        <v>39.39</v>
      </c>
      <c r="I855" s="57">
        <f>ROUND(F855 * H855, 2)</f>
        <v>315.12</v>
      </c>
      <c r="J855" s="58">
        <f t="shared" si="119"/>
        <v>3.7638876376986391E-6</v>
      </c>
    </row>
    <row r="856" spans="1:10" ht="25.5" x14ac:dyDescent="0.2">
      <c r="A856" s="44" t="s">
        <v>1333</v>
      </c>
      <c r="B856" s="45" t="s">
        <v>1296</v>
      </c>
      <c r="C856" s="46" t="s">
        <v>94</v>
      </c>
      <c r="D856" s="32" t="s">
        <v>1297</v>
      </c>
      <c r="E856" s="33" t="s">
        <v>43</v>
      </c>
      <c r="F856" s="64">
        <v>1</v>
      </c>
      <c r="G856" s="57">
        <v>1300.46</v>
      </c>
      <c r="H856" s="57">
        <f>ROUND(G856 * (1 + 31.29 / 100), 2)</f>
        <v>1707.37</v>
      </c>
      <c r="I856" s="57">
        <f>ROUND(F856 * H856, 2)</f>
        <v>1707.37</v>
      </c>
      <c r="J856" s="58">
        <f t="shared" si="119"/>
        <v>2.0393338524935022E-5</v>
      </c>
    </row>
    <row r="857" spans="1:10" ht="25.5" x14ac:dyDescent="0.2">
      <c r="A857" s="39" t="s">
        <v>1334</v>
      </c>
      <c r="B857" s="40" t="s">
        <v>1299</v>
      </c>
      <c r="C857" s="41" t="s">
        <v>94</v>
      </c>
      <c r="D857" s="29" t="s">
        <v>1300</v>
      </c>
      <c r="E857" s="30" t="s">
        <v>43</v>
      </c>
      <c r="F857" s="62">
        <v>1</v>
      </c>
      <c r="G857" s="53">
        <v>647.70000000000005</v>
      </c>
      <c r="H857" s="53">
        <f>ROUND(G857 * (1 + 31.29 / 100), 2)</f>
        <v>850.37</v>
      </c>
      <c r="I857" s="53">
        <f>ROUND(F857 * H857, 2)</f>
        <v>850.37</v>
      </c>
      <c r="J857" s="54">
        <f t="shared" si="119"/>
        <v>1.0157073909843208E-5</v>
      </c>
    </row>
    <row r="858" spans="1:10" ht="25.5" x14ac:dyDescent="0.2">
      <c r="A858" s="39" t="s">
        <v>1335</v>
      </c>
      <c r="B858" s="40" t="s">
        <v>1302</v>
      </c>
      <c r="C858" s="41" t="s">
        <v>94</v>
      </c>
      <c r="D858" s="29" t="s">
        <v>1303</v>
      </c>
      <c r="E858" s="30" t="s">
        <v>43</v>
      </c>
      <c r="F858" s="62">
        <v>3</v>
      </c>
      <c r="G858" s="53">
        <v>265.73</v>
      </c>
      <c r="H858" s="53">
        <f>ROUND(G858 * (1 + 31.29 / 100), 2)</f>
        <v>348.88</v>
      </c>
      <c r="I858" s="53">
        <f>ROUND(F858 * H858, 2)</f>
        <v>1046.6400000000001</v>
      </c>
      <c r="J858" s="54">
        <f t="shared" si="119"/>
        <v>1.2501381559789616E-5</v>
      </c>
    </row>
    <row r="859" spans="1:10" x14ac:dyDescent="0.2">
      <c r="A859" s="39" t="s">
        <v>1336</v>
      </c>
      <c r="B859" s="40" t="s">
        <v>1305</v>
      </c>
      <c r="C859" s="41" t="s">
        <v>1306</v>
      </c>
      <c r="D859" s="29" t="s">
        <v>1307</v>
      </c>
      <c r="E859" s="30" t="s">
        <v>43</v>
      </c>
      <c r="F859" s="62">
        <v>1</v>
      </c>
      <c r="G859" s="53">
        <v>1628.3</v>
      </c>
      <c r="H859" s="53">
        <f>ROUND(G859 * (1 + 31.29 / 100), 2)</f>
        <v>2137.8000000000002</v>
      </c>
      <c r="I859" s="53">
        <f>ROUND(F859 * H859, 2)</f>
        <v>2137.8000000000002</v>
      </c>
      <c r="J859" s="54">
        <f t="shared" si="119"/>
        <v>2.5534523330388901E-5</v>
      </c>
    </row>
    <row r="860" spans="1:10" x14ac:dyDescent="0.2">
      <c r="A860" s="42" t="s">
        <v>1337</v>
      </c>
      <c r="B860" s="43"/>
      <c r="C860" s="43"/>
      <c r="D860" s="31" t="s">
        <v>2594</v>
      </c>
      <c r="E860" s="43" t="s">
        <v>2740</v>
      </c>
      <c r="F860" s="63"/>
      <c r="G860" s="43"/>
      <c r="H860" s="43"/>
      <c r="I860" s="55"/>
      <c r="J860" s="56"/>
    </row>
    <row r="861" spans="1:10" x14ac:dyDescent="0.2">
      <c r="A861" s="42" t="s">
        <v>1338</v>
      </c>
      <c r="B861" s="43"/>
      <c r="C861" s="43"/>
      <c r="D861" s="31" t="s">
        <v>2428</v>
      </c>
      <c r="E861" s="43" t="s">
        <v>2740</v>
      </c>
      <c r="F861" s="63"/>
      <c r="G861" s="43"/>
      <c r="H861" s="43"/>
      <c r="I861" s="55"/>
      <c r="J861" s="56"/>
    </row>
    <row r="862" spans="1:10" x14ac:dyDescent="0.2">
      <c r="A862" s="42" t="s">
        <v>1339</v>
      </c>
      <c r="B862" s="43"/>
      <c r="C862" s="43"/>
      <c r="D862" s="31" t="s">
        <v>2595</v>
      </c>
      <c r="E862" s="43" t="s">
        <v>2740</v>
      </c>
      <c r="F862" s="63"/>
      <c r="G862" s="43"/>
      <c r="H862" s="43"/>
      <c r="I862" s="55"/>
      <c r="J862" s="56"/>
    </row>
    <row r="863" spans="1:10" ht="25.5" x14ac:dyDescent="0.2">
      <c r="A863" s="39" t="s">
        <v>1340</v>
      </c>
      <c r="B863" s="40" t="s">
        <v>250</v>
      </c>
      <c r="C863" s="41" t="s">
        <v>30</v>
      </c>
      <c r="D863" s="29" t="s">
        <v>251</v>
      </c>
      <c r="E863" s="30" t="s">
        <v>2742</v>
      </c>
      <c r="F863" s="62">
        <v>66</v>
      </c>
      <c r="G863" s="53">
        <v>66.38</v>
      </c>
      <c r="H863" s="53">
        <f t="shared" ref="H863:H880" si="120">ROUND(G863 * (1 + 31.29 / 100), 2)</f>
        <v>87.15</v>
      </c>
      <c r="I863" s="53">
        <f t="shared" ref="I863:I880" si="121">ROUND(F863 * H863, 2)</f>
        <v>5751.9</v>
      </c>
      <c r="J863" s="54">
        <f t="shared" si="119"/>
        <v>6.8702415915456962E-5</v>
      </c>
    </row>
    <row r="864" spans="1:10" ht="25.5" x14ac:dyDescent="0.2">
      <c r="A864" s="39" t="s">
        <v>1341</v>
      </c>
      <c r="B864" s="40" t="s">
        <v>213</v>
      </c>
      <c r="C864" s="41" t="s">
        <v>30</v>
      </c>
      <c r="D864" s="29" t="s">
        <v>214</v>
      </c>
      <c r="E864" s="30" t="s">
        <v>150</v>
      </c>
      <c r="F864" s="62">
        <v>440</v>
      </c>
      <c r="G864" s="53">
        <v>84.63</v>
      </c>
      <c r="H864" s="53">
        <f t="shared" si="120"/>
        <v>111.11</v>
      </c>
      <c r="I864" s="53">
        <f t="shared" si="121"/>
        <v>48888.4</v>
      </c>
      <c r="J864" s="54">
        <f t="shared" si="119"/>
        <v>5.8393768845794026E-4</v>
      </c>
    </row>
    <row r="865" spans="1:10" x14ac:dyDescent="0.2">
      <c r="A865" s="39" t="s">
        <v>1342</v>
      </c>
      <c r="B865" s="40" t="s">
        <v>255</v>
      </c>
      <c r="C865" s="41" t="s">
        <v>30</v>
      </c>
      <c r="D865" s="29" t="s">
        <v>256</v>
      </c>
      <c r="E865" s="30" t="s">
        <v>2742</v>
      </c>
      <c r="F865" s="62">
        <v>65.14</v>
      </c>
      <c r="G865" s="53">
        <v>17.420000000000002</v>
      </c>
      <c r="H865" s="53">
        <f t="shared" si="120"/>
        <v>22.87</v>
      </c>
      <c r="I865" s="53">
        <f t="shared" si="121"/>
        <v>1489.75</v>
      </c>
      <c r="J865" s="54">
        <f t="shared" si="119"/>
        <v>1.7794020082068888E-5</v>
      </c>
    </row>
    <row r="866" spans="1:10" ht="38.25" x14ac:dyDescent="0.2">
      <c r="A866" s="39" t="s">
        <v>1343</v>
      </c>
      <c r="B866" s="40" t="s">
        <v>1344</v>
      </c>
      <c r="C866" s="41" t="s">
        <v>30</v>
      </c>
      <c r="D866" s="29" t="s">
        <v>1345</v>
      </c>
      <c r="E866" s="30" t="s">
        <v>43</v>
      </c>
      <c r="F866" s="62">
        <v>33</v>
      </c>
      <c r="G866" s="53">
        <v>158.94999999999999</v>
      </c>
      <c r="H866" s="53">
        <f t="shared" si="120"/>
        <v>208.69</v>
      </c>
      <c r="I866" s="53">
        <f t="shared" si="121"/>
        <v>6886.77</v>
      </c>
      <c r="J866" s="54">
        <f t="shared" si="119"/>
        <v>8.225764301432425E-5</v>
      </c>
    </row>
    <row r="867" spans="1:10" ht="25.5" x14ac:dyDescent="0.2">
      <c r="A867" s="39" t="s">
        <v>1346</v>
      </c>
      <c r="B867" s="40" t="s">
        <v>293</v>
      </c>
      <c r="C867" s="41" t="s">
        <v>30</v>
      </c>
      <c r="D867" s="29" t="s">
        <v>294</v>
      </c>
      <c r="E867" s="30" t="s">
        <v>43</v>
      </c>
      <c r="F867" s="62">
        <v>33</v>
      </c>
      <c r="G867" s="53">
        <v>66.62</v>
      </c>
      <c r="H867" s="53">
        <f t="shared" si="120"/>
        <v>87.47</v>
      </c>
      <c r="I867" s="53">
        <f t="shared" si="121"/>
        <v>2886.51</v>
      </c>
      <c r="J867" s="54">
        <f t="shared" si="119"/>
        <v>3.4477339759753422E-5</v>
      </c>
    </row>
    <row r="868" spans="1:10" ht="25.5" x14ac:dyDescent="0.2">
      <c r="A868" s="39" t="s">
        <v>1347</v>
      </c>
      <c r="B868" s="40" t="s">
        <v>1348</v>
      </c>
      <c r="C868" s="41" t="s">
        <v>27</v>
      </c>
      <c r="D868" s="29" t="s">
        <v>2596</v>
      </c>
      <c r="E868" s="30" t="s">
        <v>43</v>
      </c>
      <c r="F868" s="62">
        <v>66</v>
      </c>
      <c r="G868" s="53">
        <v>7.22</v>
      </c>
      <c r="H868" s="53">
        <f t="shared" si="120"/>
        <v>9.48</v>
      </c>
      <c r="I868" s="53">
        <f t="shared" si="121"/>
        <v>625.67999999999995</v>
      </c>
      <c r="J868" s="54">
        <f t="shared" si="119"/>
        <v>7.473309269977419E-6</v>
      </c>
    </row>
    <row r="869" spans="1:10" x14ac:dyDescent="0.2">
      <c r="A869" s="39" t="s">
        <v>1349</v>
      </c>
      <c r="B869" s="40" t="s">
        <v>1350</v>
      </c>
      <c r="C869" s="41" t="s">
        <v>94</v>
      </c>
      <c r="D869" s="29" t="s">
        <v>1351</v>
      </c>
      <c r="E869" s="30" t="s">
        <v>43</v>
      </c>
      <c r="F869" s="62">
        <v>20</v>
      </c>
      <c r="G869" s="53">
        <v>52</v>
      </c>
      <c r="H869" s="53">
        <f t="shared" si="120"/>
        <v>68.27</v>
      </c>
      <c r="I869" s="53">
        <f t="shared" si="121"/>
        <v>1365.4</v>
      </c>
      <c r="J869" s="54">
        <f t="shared" si="119"/>
        <v>1.6308746447428669E-5</v>
      </c>
    </row>
    <row r="870" spans="1:10" ht="38.25" x14ac:dyDescent="0.2">
      <c r="A870" s="39" t="s">
        <v>1352</v>
      </c>
      <c r="B870" s="40" t="s">
        <v>896</v>
      </c>
      <c r="C870" s="41" t="s">
        <v>30</v>
      </c>
      <c r="D870" s="29" t="s">
        <v>897</v>
      </c>
      <c r="E870" s="30" t="s">
        <v>150</v>
      </c>
      <c r="F870" s="62">
        <v>60</v>
      </c>
      <c r="G870" s="53">
        <v>16.690000000000001</v>
      </c>
      <c r="H870" s="53">
        <f t="shared" si="120"/>
        <v>21.91</v>
      </c>
      <c r="I870" s="53">
        <f t="shared" si="121"/>
        <v>1314.6</v>
      </c>
      <c r="J870" s="54">
        <f t="shared" si="119"/>
        <v>1.570197603617235E-5</v>
      </c>
    </row>
    <row r="871" spans="1:10" ht="38.25" x14ac:dyDescent="0.2">
      <c r="A871" s="39" t="s">
        <v>1353</v>
      </c>
      <c r="B871" s="40" t="s">
        <v>1354</v>
      </c>
      <c r="C871" s="41" t="s">
        <v>30</v>
      </c>
      <c r="D871" s="29" t="s">
        <v>1355</v>
      </c>
      <c r="E871" s="30" t="s">
        <v>43</v>
      </c>
      <c r="F871" s="62">
        <v>40</v>
      </c>
      <c r="G871" s="53">
        <v>17.420000000000002</v>
      </c>
      <c r="H871" s="53">
        <f t="shared" si="120"/>
        <v>22.87</v>
      </c>
      <c r="I871" s="53">
        <f t="shared" si="121"/>
        <v>914.8</v>
      </c>
      <c r="J871" s="54">
        <f t="shared" si="119"/>
        <v>1.0926645122387392E-5</v>
      </c>
    </row>
    <row r="872" spans="1:10" x14ac:dyDescent="0.2">
      <c r="A872" s="44" t="s">
        <v>1356</v>
      </c>
      <c r="B872" s="45" t="s">
        <v>455</v>
      </c>
      <c r="C872" s="46" t="s">
        <v>30</v>
      </c>
      <c r="D872" s="32" t="s">
        <v>456</v>
      </c>
      <c r="E872" s="33" t="s">
        <v>43</v>
      </c>
      <c r="F872" s="64">
        <v>500</v>
      </c>
      <c r="G872" s="57">
        <v>0.19</v>
      </c>
      <c r="H872" s="57">
        <f t="shared" si="120"/>
        <v>0.25</v>
      </c>
      <c r="I872" s="57">
        <f t="shared" si="121"/>
        <v>125</v>
      </c>
      <c r="J872" s="58">
        <f t="shared" si="119"/>
        <v>1.4930374292724355E-6</v>
      </c>
    </row>
    <row r="873" spans="1:10" ht="25.5" x14ac:dyDescent="0.2">
      <c r="A873" s="39" t="s">
        <v>1357</v>
      </c>
      <c r="B873" s="40" t="s">
        <v>1358</v>
      </c>
      <c r="C873" s="41" t="s">
        <v>27</v>
      </c>
      <c r="D873" s="29" t="s">
        <v>2597</v>
      </c>
      <c r="E873" s="30" t="s">
        <v>150</v>
      </c>
      <c r="F873" s="62">
        <v>1230</v>
      </c>
      <c r="G873" s="53">
        <v>14.56</v>
      </c>
      <c r="H873" s="53">
        <f t="shared" si="120"/>
        <v>19.12</v>
      </c>
      <c r="I873" s="53">
        <f t="shared" si="121"/>
        <v>23517.599999999999</v>
      </c>
      <c r="J873" s="54">
        <f t="shared" si="119"/>
        <v>2.8090125637325939E-4</v>
      </c>
    </row>
    <row r="874" spans="1:10" ht="25.5" x14ac:dyDescent="0.2">
      <c r="A874" s="39" t="s">
        <v>1359</v>
      </c>
      <c r="B874" s="40" t="s">
        <v>1360</v>
      </c>
      <c r="C874" s="41" t="s">
        <v>27</v>
      </c>
      <c r="D874" s="29" t="s">
        <v>2598</v>
      </c>
      <c r="E874" s="30" t="s">
        <v>43</v>
      </c>
      <c r="F874" s="62">
        <v>1500</v>
      </c>
      <c r="G874" s="53">
        <v>4</v>
      </c>
      <c r="H874" s="53">
        <f t="shared" si="120"/>
        <v>5.25</v>
      </c>
      <c r="I874" s="53">
        <f t="shared" si="121"/>
        <v>7875</v>
      </c>
      <c r="J874" s="54">
        <f t="shared" si="119"/>
        <v>9.4061358044163429E-5</v>
      </c>
    </row>
    <row r="875" spans="1:10" x14ac:dyDescent="0.2">
      <c r="A875" s="44" t="s">
        <v>1361</v>
      </c>
      <c r="B875" s="45" t="s">
        <v>853</v>
      </c>
      <c r="C875" s="46" t="s">
        <v>30</v>
      </c>
      <c r="D875" s="32" t="s">
        <v>854</v>
      </c>
      <c r="E875" s="33" t="s">
        <v>43</v>
      </c>
      <c r="F875" s="64">
        <v>1500</v>
      </c>
      <c r="G875" s="57">
        <v>0.32</v>
      </c>
      <c r="H875" s="57">
        <f t="shared" si="120"/>
        <v>0.42</v>
      </c>
      <c r="I875" s="57">
        <f t="shared" si="121"/>
        <v>630</v>
      </c>
      <c r="J875" s="58">
        <f t="shared" si="119"/>
        <v>7.524908643533075E-6</v>
      </c>
    </row>
    <row r="876" spans="1:10" x14ac:dyDescent="0.2">
      <c r="A876" s="39" t="s">
        <v>1362</v>
      </c>
      <c r="B876" s="40" t="s">
        <v>448</v>
      </c>
      <c r="C876" s="41" t="s">
        <v>27</v>
      </c>
      <c r="D876" s="29" t="s">
        <v>2486</v>
      </c>
      <c r="E876" s="30" t="s">
        <v>43</v>
      </c>
      <c r="F876" s="62">
        <v>1500</v>
      </c>
      <c r="G876" s="53">
        <v>0.41</v>
      </c>
      <c r="H876" s="53">
        <f t="shared" si="120"/>
        <v>0.54</v>
      </c>
      <c r="I876" s="53">
        <f t="shared" si="121"/>
        <v>810</v>
      </c>
      <c r="J876" s="54">
        <f t="shared" si="119"/>
        <v>9.6748825416853814E-6</v>
      </c>
    </row>
    <row r="877" spans="1:10" x14ac:dyDescent="0.2">
      <c r="A877" s="44" t="s">
        <v>1363</v>
      </c>
      <c r="B877" s="45" t="s">
        <v>1364</v>
      </c>
      <c r="C877" s="46" t="s">
        <v>27</v>
      </c>
      <c r="D877" s="32" t="s">
        <v>2599</v>
      </c>
      <c r="E877" s="33" t="s">
        <v>43</v>
      </c>
      <c r="F877" s="64">
        <v>526</v>
      </c>
      <c r="G877" s="57">
        <v>27.4</v>
      </c>
      <c r="H877" s="57">
        <f t="shared" si="120"/>
        <v>35.97</v>
      </c>
      <c r="I877" s="57">
        <f t="shared" si="121"/>
        <v>18920.22</v>
      </c>
      <c r="J877" s="58">
        <f t="shared" si="119"/>
        <v>2.2598877304055138E-4</v>
      </c>
    </row>
    <row r="878" spans="1:10" x14ac:dyDescent="0.2">
      <c r="A878" s="44" t="s">
        <v>1365</v>
      </c>
      <c r="B878" s="45" t="s">
        <v>1366</v>
      </c>
      <c r="C878" s="46" t="s">
        <v>30</v>
      </c>
      <c r="D878" s="32" t="s">
        <v>1367</v>
      </c>
      <c r="E878" s="33" t="s">
        <v>43</v>
      </c>
      <c r="F878" s="64">
        <v>40</v>
      </c>
      <c r="G878" s="57">
        <v>10.18</v>
      </c>
      <c r="H878" s="57">
        <f t="shared" si="120"/>
        <v>13.37</v>
      </c>
      <c r="I878" s="57">
        <f t="shared" si="121"/>
        <v>534.79999999999995</v>
      </c>
      <c r="J878" s="58">
        <f t="shared" si="119"/>
        <v>6.3878113373991871E-6</v>
      </c>
    </row>
    <row r="879" spans="1:10" ht="25.5" x14ac:dyDescent="0.2">
      <c r="A879" s="39" t="s">
        <v>1368</v>
      </c>
      <c r="B879" s="40" t="s">
        <v>1369</v>
      </c>
      <c r="C879" s="41" t="s">
        <v>27</v>
      </c>
      <c r="D879" s="29" t="s">
        <v>2600</v>
      </c>
      <c r="E879" s="30" t="s">
        <v>43</v>
      </c>
      <c r="F879" s="62">
        <v>1</v>
      </c>
      <c r="G879" s="53">
        <v>360.18</v>
      </c>
      <c r="H879" s="53">
        <f t="shared" si="120"/>
        <v>472.88</v>
      </c>
      <c r="I879" s="53">
        <f t="shared" si="121"/>
        <v>472.88</v>
      </c>
      <c r="J879" s="54">
        <f t="shared" si="119"/>
        <v>5.6482203164347939E-6</v>
      </c>
    </row>
    <row r="880" spans="1:10" ht="25.5" x14ac:dyDescent="0.2">
      <c r="A880" s="44" t="s">
        <v>1370</v>
      </c>
      <c r="B880" s="45" t="s">
        <v>1371</v>
      </c>
      <c r="C880" s="46" t="s">
        <v>30</v>
      </c>
      <c r="D880" s="32" t="s">
        <v>1372</v>
      </c>
      <c r="E880" s="33" t="s">
        <v>43</v>
      </c>
      <c r="F880" s="64">
        <v>242</v>
      </c>
      <c r="G880" s="57">
        <v>23.92</v>
      </c>
      <c r="H880" s="57">
        <f t="shared" si="120"/>
        <v>31.4</v>
      </c>
      <c r="I880" s="57">
        <f t="shared" si="121"/>
        <v>7598.8</v>
      </c>
      <c r="J880" s="58">
        <f t="shared" si="119"/>
        <v>9.0762342540443068E-5</v>
      </c>
    </row>
    <row r="881" spans="1:10" x14ac:dyDescent="0.2">
      <c r="A881" s="37" t="s">
        <v>1373</v>
      </c>
      <c r="B881" s="38"/>
      <c r="C881" s="38"/>
      <c r="D881" s="28" t="s">
        <v>1374</v>
      </c>
      <c r="E881" s="38" t="s">
        <v>2740</v>
      </c>
      <c r="F881" s="61"/>
      <c r="G881" s="38"/>
      <c r="H881" s="38"/>
      <c r="I881" s="51">
        <f>SUM(I882:I885)</f>
        <v>2939058.22</v>
      </c>
      <c r="J881" s="52">
        <f t="shared" si="119"/>
        <v>3.5104991434166566E-2</v>
      </c>
    </row>
    <row r="882" spans="1:10" ht="51" x14ac:dyDescent="0.2">
      <c r="A882" s="39" t="s">
        <v>1375</v>
      </c>
      <c r="B882" s="40" t="s">
        <v>1376</v>
      </c>
      <c r="C882" s="41" t="s">
        <v>30</v>
      </c>
      <c r="D882" s="29" t="s">
        <v>1377</v>
      </c>
      <c r="E882" s="30" t="s">
        <v>2741</v>
      </c>
      <c r="F882" s="62">
        <v>33279.67</v>
      </c>
      <c r="G882" s="53">
        <v>6.84</v>
      </c>
      <c r="H882" s="53">
        <f>ROUND(G882 * (1 + 31.29 / 100), 2)</f>
        <v>8.98</v>
      </c>
      <c r="I882" s="53">
        <f>ROUND(F882 * H882, 2)</f>
        <v>298851.44</v>
      </c>
      <c r="J882" s="54">
        <f t="shared" si="119"/>
        <v>3.5695710856957241E-3</v>
      </c>
    </row>
    <row r="883" spans="1:10" ht="51" x14ac:dyDescent="0.2">
      <c r="A883" s="39" t="s">
        <v>1378</v>
      </c>
      <c r="B883" s="40" t="s">
        <v>1379</v>
      </c>
      <c r="C883" s="41" t="s">
        <v>30</v>
      </c>
      <c r="D883" s="29" t="s">
        <v>1380</v>
      </c>
      <c r="E883" s="30" t="s">
        <v>2741</v>
      </c>
      <c r="F883" s="62">
        <v>33279.67</v>
      </c>
      <c r="G883" s="53">
        <v>46.26</v>
      </c>
      <c r="H883" s="53">
        <f>ROUND(G883 * (1 + 31.29 / 100), 2)</f>
        <v>60.73</v>
      </c>
      <c r="I883" s="53">
        <f>ROUND(F883 * H883, 2)</f>
        <v>2021074.36</v>
      </c>
      <c r="J883" s="54">
        <f t="shared" si="119"/>
        <v>2.4140317334582665E-2</v>
      </c>
    </row>
    <row r="884" spans="1:10" ht="25.5" x14ac:dyDescent="0.2">
      <c r="A884" s="39" t="s">
        <v>1381</v>
      </c>
      <c r="B884" s="40" t="s">
        <v>1382</v>
      </c>
      <c r="C884" s="41" t="s">
        <v>94</v>
      </c>
      <c r="D884" s="29" t="s">
        <v>2601</v>
      </c>
      <c r="E884" s="30" t="s">
        <v>2741</v>
      </c>
      <c r="F884" s="62">
        <v>938.17</v>
      </c>
      <c r="G884" s="53">
        <v>152.4</v>
      </c>
      <c r="H884" s="53">
        <f>ROUND(G884 * (1 + 31.29 / 100), 2)</f>
        <v>200.09</v>
      </c>
      <c r="I884" s="53">
        <f>ROUND(F884 * H884, 2)</f>
        <v>187718.44</v>
      </c>
      <c r="J884" s="54">
        <f t="shared" si="119"/>
        <v>2.2421652566770554E-3</v>
      </c>
    </row>
    <row r="885" spans="1:10" x14ac:dyDescent="0.2">
      <c r="A885" s="39" t="s">
        <v>1383</v>
      </c>
      <c r="B885" s="40" t="s">
        <v>1384</v>
      </c>
      <c r="C885" s="41" t="s">
        <v>94</v>
      </c>
      <c r="D885" s="29" t="s">
        <v>1385</v>
      </c>
      <c r="E885" s="30" t="s">
        <v>2741</v>
      </c>
      <c r="F885" s="62">
        <v>4210.5600000000004</v>
      </c>
      <c r="G885" s="53">
        <v>78.040000000000006</v>
      </c>
      <c r="H885" s="53">
        <f>ROUND(G885 * (1 + 31.29 / 100), 2)</f>
        <v>102.46</v>
      </c>
      <c r="I885" s="53">
        <f>ROUND(F885 * H885, 2)</f>
        <v>431413.98</v>
      </c>
      <c r="J885" s="54">
        <f t="shared" si="119"/>
        <v>5.1529377572111191E-3</v>
      </c>
    </row>
    <row r="886" spans="1:10" x14ac:dyDescent="0.2">
      <c r="A886" s="37" t="s">
        <v>1386</v>
      </c>
      <c r="B886" s="38"/>
      <c r="C886" s="38"/>
      <c r="D886" s="28" t="s">
        <v>1387</v>
      </c>
      <c r="E886" s="38" t="s">
        <v>2740</v>
      </c>
      <c r="F886" s="61"/>
      <c r="G886" s="38"/>
      <c r="H886" s="38"/>
      <c r="I886" s="51">
        <f>SUM(I887:I898)</f>
        <v>5141049.8899999987</v>
      </c>
      <c r="J886" s="52">
        <f t="shared" si="119"/>
        <v>6.1406239292215482E-2</v>
      </c>
    </row>
    <row r="887" spans="1:10" ht="25.5" x14ac:dyDescent="0.2">
      <c r="A887" s="39" t="s">
        <v>1388</v>
      </c>
      <c r="B887" s="40" t="s">
        <v>1389</v>
      </c>
      <c r="C887" s="41" t="s">
        <v>30</v>
      </c>
      <c r="D887" s="29" t="s">
        <v>1390</v>
      </c>
      <c r="E887" s="30" t="s">
        <v>2742</v>
      </c>
      <c r="F887" s="62">
        <v>325.76</v>
      </c>
      <c r="G887" s="53">
        <v>533.87</v>
      </c>
      <c r="H887" s="53">
        <f t="shared" ref="H887:H898" si="122">ROUND(G887 * (1 + 31.29 / 100), 2)</f>
        <v>700.92</v>
      </c>
      <c r="I887" s="53">
        <f t="shared" ref="I887:I898" si="123">ROUND(F887 * H887, 2)</f>
        <v>228331.7</v>
      </c>
      <c r="J887" s="54">
        <f t="shared" si="119"/>
        <v>2.7272621951152398E-3</v>
      </c>
    </row>
    <row r="888" spans="1:10" x14ac:dyDescent="0.2">
      <c r="A888" s="39" t="s">
        <v>1391</v>
      </c>
      <c r="B888" s="40" t="s">
        <v>1392</v>
      </c>
      <c r="C888" s="41" t="s">
        <v>94</v>
      </c>
      <c r="D888" s="29" t="s">
        <v>1393</v>
      </c>
      <c r="E888" s="30" t="s">
        <v>2741</v>
      </c>
      <c r="F888" s="62">
        <v>13783.34</v>
      </c>
      <c r="G888" s="53">
        <v>57.78</v>
      </c>
      <c r="H888" s="53">
        <f t="shared" si="122"/>
        <v>75.86</v>
      </c>
      <c r="I888" s="53">
        <f t="shared" si="123"/>
        <v>1045604.17</v>
      </c>
      <c r="J888" s="54">
        <f t="shared" si="119"/>
        <v>1.2489009296106709E-2</v>
      </c>
    </row>
    <row r="889" spans="1:10" x14ac:dyDescent="0.2">
      <c r="A889" s="39" t="s">
        <v>1394</v>
      </c>
      <c r="B889" s="40" t="s">
        <v>1395</v>
      </c>
      <c r="C889" s="41" t="s">
        <v>94</v>
      </c>
      <c r="D889" s="29" t="s">
        <v>2602</v>
      </c>
      <c r="E889" s="30" t="s">
        <v>2741</v>
      </c>
      <c r="F889" s="62">
        <v>441.45</v>
      </c>
      <c r="G889" s="53">
        <v>315.07</v>
      </c>
      <c r="H889" s="53">
        <f t="shared" si="122"/>
        <v>413.66</v>
      </c>
      <c r="I889" s="53">
        <f t="shared" si="123"/>
        <v>182610.21</v>
      </c>
      <c r="J889" s="54">
        <f t="shared" si="119"/>
        <v>2.1811510279783966E-3</v>
      </c>
    </row>
    <row r="890" spans="1:10" ht="25.5" x14ac:dyDescent="0.2">
      <c r="A890" s="39" t="s">
        <v>1396</v>
      </c>
      <c r="B890" s="40" t="s">
        <v>1382</v>
      </c>
      <c r="C890" s="41" t="s">
        <v>94</v>
      </c>
      <c r="D890" s="29" t="s">
        <v>2601</v>
      </c>
      <c r="E890" s="30" t="s">
        <v>2741</v>
      </c>
      <c r="F890" s="62">
        <v>11428.01</v>
      </c>
      <c r="G890" s="53">
        <v>152.4</v>
      </c>
      <c r="H890" s="53">
        <f t="shared" si="122"/>
        <v>200.09</v>
      </c>
      <c r="I890" s="53">
        <f t="shared" si="123"/>
        <v>2286630.52</v>
      </c>
      <c r="J890" s="54">
        <f t="shared" si="119"/>
        <v>2.7312199626213538E-2</v>
      </c>
    </row>
    <row r="891" spans="1:10" x14ac:dyDescent="0.2">
      <c r="A891" s="39" t="s">
        <v>1397</v>
      </c>
      <c r="B891" s="40" t="s">
        <v>1398</v>
      </c>
      <c r="C891" s="41" t="s">
        <v>94</v>
      </c>
      <c r="D891" s="29" t="s">
        <v>1399</v>
      </c>
      <c r="E891" s="30" t="s">
        <v>2741</v>
      </c>
      <c r="F891" s="62">
        <v>1494.82</v>
      </c>
      <c r="G891" s="53">
        <v>376.03</v>
      </c>
      <c r="H891" s="53">
        <f t="shared" si="122"/>
        <v>493.69</v>
      </c>
      <c r="I891" s="53">
        <f t="shared" si="123"/>
        <v>737977.69</v>
      </c>
      <c r="J891" s="54">
        <f t="shared" si="119"/>
        <v>8.8146265051040826E-3</v>
      </c>
    </row>
    <row r="892" spans="1:10" x14ac:dyDescent="0.2">
      <c r="A892" s="39" t="s">
        <v>1400</v>
      </c>
      <c r="B892" s="40" t="s">
        <v>1401</v>
      </c>
      <c r="C892" s="41" t="s">
        <v>94</v>
      </c>
      <c r="D892" s="29" t="s">
        <v>2603</v>
      </c>
      <c r="E892" s="30" t="s">
        <v>2741</v>
      </c>
      <c r="F892" s="62">
        <v>265.88</v>
      </c>
      <c r="G892" s="53">
        <v>345.2</v>
      </c>
      <c r="H892" s="53">
        <f t="shared" si="122"/>
        <v>453.21</v>
      </c>
      <c r="I892" s="53">
        <f t="shared" si="123"/>
        <v>120499.47</v>
      </c>
      <c r="J892" s="54">
        <f t="shared" si="119"/>
        <v>1.4392817513399277E-3</v>
      </c>
    </row>
    <row r="893" spans="1:10" x14ac:dyDescent="0.2">
      <c r="A893" s="39" t="s">
        <v>1402</v>
      </c>
      <c r="B893" s="40" t="s">
        <v>1403</v>
      </c>
      <c r="C893" s="41" t="s">
        <v>94</v>
      </c>
      <c r="D893" s="29" t="s">
        <v>1404</v>
      </c>
      <c r="E893" s="30" t="s">
        <v>2741</v>
      </c>
      <c r="F893" s="62">
        <v>153.18</v>
      </c>
      <c r="G893" s="53">
        <v>238.69</v>
      </c>
      <c r="H893" s="53">
        <f t="shared" si="122"/>
        <v>313.38</v>
      </c>
      <c r="I893" s="53">
        <f t="shared" si="123"/>
        <v>48003.55</v>
      </c>
      <c r="J893" s="54">
        <f t="shared" si="119"/>
        <v>5.7336877510360661E-4</v>
      </c>
    </row>
    <row r="894" spans="1:10" ht="38.25" x14ac:dyDescent="0.2">
      <c r="A894" s="39" t="s">
        <v>1405</v>
      </c>
      <c r="B894" s="40" t="s">
        <v>1406</v>
      </c>
      <c r="C894" s="41" t="s">
        <v>30</v>
      </c>
      <c r="D894" s="29" t="s">
        <v>1407</v>
      </c>
      <c r="E894" s="30" t="s">
        <v>2741</v>
      </c>
      <c r="F894" s="62">
        <v>1743.97</v>
      </c>
      <c r="G894" s="53">
        <v>94.13</v>
      </c>
      <c r="H894" s="53">
        <f t="shared" si="122"/>
        <v>123.58</v>
      </c>
      <c r="I894" s="53">
        <f t="shared" si="123"/>
        <v>215519.81</v>
      </c>
      <c r="J894" s="54">
        <f t="shared" si="119"/>
        <v>2.57423314463747E-3</v>
      </c>
    </row>
    <row r="895" spans="1:10" ht="38.25" x14ac:dyDescent="0.2">
      <c r="A895" s="39" t="s">
        <v>1408</v>
      </c>
      <c r="B895" s="40" t="s">
        <v>1409</v>
      </c>
      <c r="C895" s="41" t="s">
        <v>30</v>
      </c>
      <c r="D895" s="29" t="s">
        <v>1410</v>
      </c>
      <c r="E895" s="30" t="s">
        <v>2741</v>
      </c>
      <c r="F895" s="62">
        <v>908.75</v>
      </c>
      <c r="G895" s="53">
        <v>60.02</v>
      </c>
      <c r="H895" s="53">
        <f t="shared" si="122"/>
        <v>78.8</v>
      </c>
      <c r="I895" s="53">
        <f t="shared" si="123"/>
        <v>71609.5</v>
      </c>
      <c r="J895" s="54">
        <f t="shared" si="119"/>
        <v>8.5532531033187574E-4</v>
      </c>
    </row>
    <row r="896" spans="1:10" ht="38.25" x14ac:dyDescent="0.2">
      <c r="A896" s="39" t="s">
        <v>1411</v>
      </c>
      <c r="B896" s="40" t="s">
        <v>1412</v>
      </c>
      <c r="C896" s="41" t="s">
        <v>30</v>
      </c>
      <c r="D896" s="29" t="s">
        <v>1413</v>
      </c>
      <c r="E896" s="30" t="s">
        <v>2741</v>
      </c>
      <c r="F896" s="62">
        <v>779.23</v>
      </c>
      <c r="G896" s="53">
        <v>74.56</v>
      </c>
      <c r="H896" s="53">
        <f t="shared" si="122"/>
        <v>97.89</v>
      </c>
      <c r="I896" s="53">
        <f t="shared" si="123"/>
        <v>76278.820000000007</v>
      </c>
      <c r="J896" s="54">
        <f t="shared" si="119"/>
        <v>9.1109706656587882E-4</v>
      </c>
    </row>
    <row r="897" spans="1:10" x14ac:dyDescent="0.2">
      <c r="A897" s="44" t="s">
        <v>1414</v>
      </c>
      <c r="B897" s="45" t="s">
        <v>1415</v>
      </c>
      <c r="C897" s="46" t="s">
        <v>30</v>
      </c>
      <c r="D897" s="32" t="s">
        <v>1416</v>
      </c>
      <c r="E897" s="33" t="s">
        <v>2742</v>
      </c>
      <c r="F897" s="64">
        <v>467.25</v>
      </c>
      <c r="G897" s="57">
        <v>107.14</v>
      </c>
      <c r="H897" s="57">
        <f t="shared" si="122"/>
        <v>140.66</v>
      </c>
      <c r="I897" s="57">
        <f t="shared" si="123"/>
        <v>65723.39</v>
      </c>
      <c r="J897" s="58">
        <f t="shared" si="119"/>
        <v>7.8501984998935752E-4</v>
      </c>
    </row>
    <row r="898" spans="1:10" ht="25.5" x14ac:dyDescent="0.2">
      <c r="A898" s="39" t="s">
        <v>1417</v>
      </c>
      <c r="B898" s="40" t="s">
        <v>1418</v>
      </c>
      <c r="C898" s="41" t="s">
        <v>30</v>
      </c>
      <c r="D898" s="29" t="s">
        <v>1419</v>
      </c>
      <c r="E898" s="30" t="s">
        <v>2741</v>
      </c>
      <c r="F898" s="62">
        <v>2336.25</v>
      </c>
      <c r="G898" s="53">
        <v>20.3</v>
      </c>
      <c r="H898" s="53">
        <f t="shared" si="122"/>
        <v>26.65</v>
      </c>
      <c r="I898" s="53">
        <f t="shared" si="123"/>
        <v>62261.06</v>
      </c>
      <c r="J898" s="54">
        <f t="shared" si="119"/>
        <v>7.4366474372941486E-4</v>
      </c>
    </row>
    <row r="899" spans="1:10" x14ac:dyDescent="0.2">
      <c r="A899" s="37" t="s">
        <v>1420</v>
      </c>
      <c r="B899" s="38"/>
      <c r="C899" s="38"/>
      <c r="D899" s="28" t="s">
        <v>1421</v>
      </c>
      <c r="E899" s="38" t="s">
        <v>2740</v>
      </c>
      <c r="F899" s="61"/>
      <c r="G899" s="38"/>
      <c r="H899" s="38"/>
      <c r="I899" s="51">
        <f>SUM(I900:I912)</f>
        <v>2789948.2800000003</v>
      </c>
      <c r="J899" s="52">
        <f t="shared" si="119"/>
        <v>3.3323977662194026E-2</v>
      </c>
    </row>
    <row r="900" spans="1:10" ht="25.5" x14ac:dyDescent="0.2">
      <c r="A900" s="39" t="s">
        <v>1422</v>
      </c>
      <c r="B900" s="40" t="s">
        <v>1423</v>
      </c>
      <c r="C900" s="41" t="s">
        <v>27</v>
      </c>
      <c r="D900" s="29" t="s">
        <v>2604</v>
      </c>
      <c r="E900" s="30" t="s">
        <v>2741</v>
      </c>
      <c r="F900" s="62">
        <v>777.33</v>
      </c>
      <c r="G900" s="53">
        <v>428.43</v>
      </c>
      <c r="H900" s="53">
        <f t="shared" ref="H900:H912" si="124">ROUND(G900 * (1 + 31.29 / 100), 2)</f>
        <v>562.49</v>
      </c>
      <c r="I900" s="53">
        <f t="shared" ref="I900:I912" si="125">ROUND(F900 * H900, 2)</f>
        <v>437240.35</v>
      </c>
      <c r="J900" s="54">
        <f t="shared" si="119"/>
        <v>5.2225296651054395E-3</v>
      </c>
    </row>
    <row r="901" spans="1:10" ht="25.5" x14ac:dyDescent="0.2">
      <c r="A901" s="39" t="s">
        <v>1424</v>
      </c>
      <c r="B901" s="40" t="s">
        <v>1425</v>
      </c>
      <c r="C901" s="41" t="s">
        <v>27</v>
      </c>
      <c r="D901" s="29" t="s">
        <v>2605</v>
      </c>
      <c r="E901" s="30" t="s">
        <v>2741</v>
      </c>
      <c r="F901" s="62">
        <v>13.2</v>
      </c>
      <c r="G901" s="53">
        <v>732.66</v>
      </c>
      <c r="H901" s="53">
        <f t="shared" si="124"/>
        <v>961.91</v>
      </c>
      <c r="I901" s="53">
        <f t="shared" si="125"/>
        <v>12697.21</v>
      </c>
      <c r="J901" s="54">
        <f t="shared" ref="J901:J964" si="126">I901 / 83721946.65</f>
        <v>1.5165927821865808E-4</v>
      </c>
    </row>
    <row r="902" spans="1:10" ht="38.25" x14ac:dyDescent="0.2">
      <c r="A902" s="39" t="s">
        <v>1426</v>
      </c>
      <c r="B902" s="40" t="s">
        <v>1427</v>
      </c>
      <c r="C902" s="41" t="s">
        <v>30</v>
      </c>
      <c r="D902" s="29" t="s">
        <v>1428</v>
      </c>
      <c r="E902" s="30" t="s">
        <v>2741</v>
      </c>
      <c r="F902" s="62">
        <v>6.41</v>
      </c>
      <c r="G902" s="53">
        <v>627.25</v>
      </c>
      <c r="H902" s="53">
        <f t="shared" si="124"/>
        <v>823.52</v>
      </c>
      <c r="I902" s="53">
        <f t="shared" si="125"/>
        <v>5278.76</v>
      </c>
      <c r="J902" s="54">
        <f t="shared" si="126"/>
        <v>6.3051090081169293E-5</v>
      </c>
    </row>
    <row r="903" spans="1:10" ht="38.25" x14ac:dyDescent="0.2">
      <c r="A903" s="39" t="s">
        <v>1429</v>
      </c>
      <c r="B903" s="40" t="s">
        <v>1430</v>
      </c>
      <c r="C903" s="41" t="s">
        <v>30</v>
      </c>
      <c r="D903" s="29" t="s">
        <v>1431</v>
      </c>
      <c r="E903" s="30" t="s">
        <v>43</v>
      </c>
      <c r="F903" s="62">
        <v>75.27</v>
      </c>
      <c r="G903" s="53">
        <v>800.92</v>
      </c>
      <c r="H903" s="53">
        <f t="shared" si="124"/>
        <v>1051.53</v>
      </c>
      <c r="I903" s="53">
        <f t="shared" si="125"/>
        <v>79148.66</v>
      </c>
      <c r="J903" s="54">
        <f t="shared" si="126"/>
        <v>9.4537529485406438E-4</v>
      </c>
    </row>
    <row r="904" spans="1:10" x14ac:dyDescent="0.2">
      <c r="A904" s="39" t="s">
        <v>1432</v>
      </c>
      <c r="B904" s="40" t="s">
        <v>1433</v>
      </c>
      <c r="C904" s="41" t="s">
        <v>94</v>
      </c>
      <c r="D904" s="29" t="s">
        <v>1434</v>
      </c>
      <c r="E904" s="30" t="s">
        <v>43</v>
      </c>
      <c r="F904" s="62">
        <v>19.579999999999998</v>
      </c>
      <c r="G904" s="53">
        <v>1366.71</v>
      </c>
      <c r="H904" s="53">
        <f t="shared" si="124"/>
        <v>1794.35</v>
      </c>
      <c r="I904" s="53">
        <f t="shared" si="125"/>
        <v>35133.370000000003</v>
      </c>
      <c r="J904" s="54">
        <f t="shared" si="126"/>
        <v>4.196434914118185E-4</v>
      </c>
    </row>
    <row r="905" spans="1:10" x14ac:dyDescent="0.2">
      <c r="A905" s="39" t="s">
        <v>1435</v>
      </c>
      <c r="B905" s="40" t="s">
        <v>1436</v>
      </c>
      <c r="C905" s="41" t="s">
        <v>94</v>
      </c>
      <c r="D905" s="29" t="s">
        <v>1437</v>
      </c>
      <c r="E905" s="30" t="s">
        <v>2741</v>
      </c>
      <c r="F905" s="62">
        <v>13</v>
      </c>
      <c r="G905" s="53">
        <v>811.42</v>
      </c>
      <c r="H905" s="53">
        <f t="shared" si="124"/>
        <v>1065.31</v>
      </c>
      <c r="I905" s="53">
        <f t="shared" si="125"/>
        <v>13849.03</v>
      </c>
      <c r="J905" s="54">
        <f t="shared" si="126"/>
        <v>1.654169611929347E-4</v>
      </c>
    </row>
    <row r="906" spans="1:10" ht="51" x14ac:dyDescent="0.2">
      <c r="A906" s="39" t="s">
        <v>1438</v>
      </c>
      <c r="B906" s="40" t="s">
        <v>1439</v>
      </c>
      <c r="C906" s="41" t="s">
        <v>30</v>
      </c>
      <c r="D906" s="29" t="s">
        <v>1440</v>
      </c>
      <c r="E906" s="30" t="s">
        <v>2741</v>
      </c>
      <c r="F906" s="62">
        <v>192.02</v>
      </c>
      <c r="G906" s="53">
        <v>330.71</v>
      </c>
      <c r="H906" s="53">
        <f t="shared" si="124"/>
        <v>434.19</v>
      </c>
      <c r="I906" s="53">
        <f t="shared" si="125"/>
        <v>83373.16</v>
      </c>
      <c r="J906" s="54">
        <f t="shared" si="126"/>
        <v>9.9583398781375571E-4</v>
      </c>
    </row>
    <row r="907" spans="1:10" ht="25.5" x14ac:dyDescent="0.2">
      <c r="A907" s="39" t="s">
        <v>1441</v>
      </c>
      <c r="B907" s="40" t="s">
        <v>1442</v>
      </c>
      <c r="C907" s="41" t="s">
        <v>27</v>
      </c>
      <c r="D907" s="29" t="s">
        <v>2606</v>
      </c>
      <c r="E907" s="30" t="s">
        <v>2741</v>
      </c>
      <c r="F907" s="62">
        <v>19</v>
      </c>
      <c r="G907" s="53">
        <v>876.78</v>
      </c>
      <c r="H907" s="53">
        <f t="shared" si="124"/>
        <v>1151.1199999999999</v>
      </c>
      <c r="I907" s="53">
        <f t="shared" si="125"/>
        <v>21871.279999999999</v>
      </c>
      <c r="J907" s="54">
        <f t="shared" si="126"/>
        <v>2.6123711732878107E-4</v>
      </c>
    </row>
    <row r="908" spans="1:10" ht="25.5" x14ac:dyDescent="0.2">
      <c r="A908" s="39" t="s">
        <v>1443</v>
      </c>
      <c r="B908" s="40" t="s">
        <v>1444</v>
      </c>
      <c r="C908" s="41" t="s">
        <v>27</v>
      </c>
      <c r="D908" s="29" t="s">
        <v>2607</v>
      </c>
      <c r="E908" s="30" t="s">
        <v>2741</v>
      </c>
      <c r="F908" s="62">
        <v>257.60000000000002</v>
      </c>
      <c r="G908" s="53">
        <v>1749.08</v>
      </c>
      <c r="H908" s="53">
        <f t="shared" si="124"/>
        <v>2296.37</v>
      </c>
      <c r="I908" s="53">
        <f t="shared" si="125"/>
        <v>591544.91</v>
      </c>
      <c r="J908" s="54">
        <f t="shared" si="126"/>
        <v>7.0655895338047545E-3</v>
      </c>
    </row>
    <row r="909" spans="1:10" ht="51" x14ac:dyDescent="0.2">
      <c r="A909" s="39" t="s">
        <v>1445</v>
      </c>
      <c r="B909" s="40" t="s">
        <v>1446</v>
      </c>
      <c r="C909" s="41" t="s">
        <v>27</v>
      </c>
      <c r="D909" s="29" t="s">
        <v>2608</v>
      </c>
      <c r="E909" s="30" t="s">
        <v>2741</v>
      </c>
      <c r="F909" s="62">
        <v>413.72</v>
      </c>
      <c r="G909" s="53">
        <v>1923.31</v>
      </c>
      <c r="H909" s="53">
        <f t="shared" si="124"/>
        <v>2525.11</v>
      </c>
      <c r="I909" s="53">
        <f t="shared" si="125"/>
        <v>1044688.51</v>
      </c>
      <c r="J909" s="54">
        <f t="shared" si="126"/>
        <v>1.2478072378886809E-2</v>
      </c>
    </row>
    <row r="910" spans="1:10" ht="38.25" x14ac:dyDescent="0.2">
      <c r="A910" s="44" t="s">
        <v>1447</v>
      </c>
      <c r="B910" s="45" t="s">
        <v>1448</v>
      </c>
      <c r="C910" s="46" t="s">
        <v>27</v>
      </c>
      <c r="D910" s="32" t="s">
        <v>2609</v>
      </c>
      <c r="E910" s="33" t="s">
        <v>2741</v>
      </c>
      <c r="F910" s="64">
        <v>347.7</v>
      </c>
      <c r="G910" s="57">
        <v>505.25</v>
      </c>
      <c r="H910" s="57">
        <f t="shared" si="124"/>
        <v>663.34</v>
      </c>
      <c r="I910" s="57">
        <f t="shared" si="125"/>
        <v>230643.32</v>
      </c>
      <c r="J910" s="58">
        <f t="shared" si="126"/>
        <v>2.7548728765732777E-3</v>
      </c>
    </row>
    <row r="911" spans="1:10" x14ac:dyDescent="0.2">
      <c r="A911" s="39" t="s">
        <v>1449</v>
      </c>
      <c r="B911" s="40" t="s">
        <v>1450</v>
      </c>
      <c r="C911" s="41" t="s">
        <v>27</v>
      </c>
      <c r="D911" s="29" t="s">
        <v>2610</v>
      </c>
      <c r="E911" s="30" t="s">
        <v>150</v>
      </c>
      <c r="F911" s="62">
        <v>239.7</v>
      </c>
      <c r="G911" s="53">
        <v>300.11</v>
      </c>
      <c r="H911" s="53">
        <f t="shared" si="124"/>
        <v>394.01</v>
      </c>
      <c r="I911" s="53">
        <f t="shared" si="125"/>
        <v>94444.2</v>
      </c>
      <c r="J911" s="54">
        <f t="shared" si="126"/>
        <v>1.1280698046215339E-3</v>
      </c>
    </row>
    <row r="912" spans="1:10" x14ac:dyDescent="0.2">
      <c r="A912" s="39" t="s">
        <v>1451</v>
      </c>
      <c r="B912" s="40" t="s">
        <v>1452</v>
      </c>
      <c r="C912" s="41" t="s">
        <v>94</v>
      </c>
      <c r="D912" s="29" t="s">
        <v>1453</v>
      </c>
      <c r="E912" s="30" t="s">
        <v>150</v>
      </c>
      <c r="F912" s="62">
        <v>1693.5</v>
      </c>
      <c r="G912" s="53">
        <v>62.98</v>
      </c>
      <c r="H912" s="53">
        <f t="shared" si="124"/>
        <v>82.69</v>
      </c>
      <c r="I912" s="53">
        <f t="shared" si="125"/>
        <v>140035.51999999999</v>
      </c>
      <c r="J912" s="54">
        <f t="shared" si="126"/>
        <v>1.6726261823010297E-3</v>
      </c>
    </row>
    <row r="913" spans="1:10" x14ac:dyDescent="0.2">
      <c r="A913" s="37" t="s">
        <v>1454</v>
      </c>
      <c r="B913" s="38"/>
      <c r="C913" s="38"/>
      <c r="D913" s="28" t="s">
        <v>1455</v>
      </c>
      <c r="E913" s="38" t="s">
        <v>2740</v>
      </c>
      <c r="F913" s="61"/>
      <c r="G913" s="38"/>
      <c r="H913" s="38"/>
      <c r="I913" s="51">
        <f>SUM(I914:I918)</f>
        <v>1209086.98</v>
      </c>
      <c r="J913" s="52">
        <f t="shared" si="126"/>
        <v>1.444169693108778E-2</v>
      </c>
    </row>
    <row r="914" spans="1:10" ht="25.5" x14ac:dyDescent="0.2">
      <c r="A914" s="39" t="s">
        <v>1456</v>
      </c>
      <c r="B914" s="40" t="s">
        <v>1457</v>
      </c>
      <c r="C914" s="41" t="s">
        <v>30</v>
      </c>
      <c r="D914" s="29" t="s">
        <v>1458</v>
      </c>
      <c r="E914" s="30" t="s">
        <v>2741</v>
      </c>
      <c r="F914" s="62">
        <v>33279.67</v>
      </c>
      <c r="G914" s="53">
        <v>13.58</v>
      </c>
      <c r="H914" s="53">
        <f>ROUND(G914 * (1 + 31.29 / 100), 2)</f>
        <v>17.829999999999998</v>
      </c>
      <c r="I914" s="53">
        <f>ROUND(F914 * H914, 2)</f>
        <v>593376.52</v>
      </c>
      <c r="J914" s="54">
        <f t="shared" si="126"/>
        <v>7.0874668320913912E-3</v>
      </c>
    </row>
    <row r="915" spans="1:10" x14ac:dyDescent="0.2">
      <c r="A915" s="39" t="s">
        <v>1459</v>
      </c>
      <c r="B915" s="40" t="s">
        <v>1460</v>
      </c>
      <c r="C915" s="41" t="s">
        <v>94</v>
      </c>
      <c r="D915" s="29" t="s">
        <v>1461</v>
      </c>
      <c r="E915" s="30" t="s">
        <v>2741</v>
      </c>
      <c r="F915" s="62">
        <v>2628.67</v>
      </c>
      <c r="G915" s="53">
        <v>18.91</v>
      </c>
      <c r="H915" s="53">
        <f>ROUND(G915 * (1 + 31.29 / 100), 2)</f>
        <v>24.83</v>
      </c>
      <c r="I915" s="53">
        <f>ROUND(F915 * H915, 2)</f>
        <v>65269.88</v>
      </c>
      <c r="J915" s="54">
        <f t="shared" si="126"/>
        <v>7.7960299075296275E-4</v>
      </c>
    </row>
    <row r="916" spans="1:10" ht="25.5" x14ac:dyDescent="0.2">
      <c r="A916" s="39" t="s">
        <v>1462</v>
      </c>
      <c r="B916" s="40" t="s">
        <v>1463</v>
      </c>
      <c r="C916" s="41" t="s">
        <v>30</v>
      </c>
      <c r="D916" s="29" t="s">
        <v>1464</v>
      </c>
      <c r="E916" s="30" t="s">
        <v>2741</v>
      </c>
      <c r="F916" s="62">
        <v>4210.5600000000004</v>
      </c>
      <c r="G916" s="53">
        <v>13.04</v>
      </c>
      <c r="H916" s="53">
        <f>ROUND(G916 * (1 + 31.29 / 100), 2)</f>
        <v>17.12</v>
      </c>
      <c r="I916" s="53">
        <f>ROUND(F916 * H916, 2)</f>
        <v>72084.789999999994</v>
      </c>
      <c r="J916" s="54">
        <f t="shared" si="126"/>
        <v>8.6100231640994689E-4</v>
      </c>
    </row>
    <row r="917" spans="1:10" ht="25.5" x14ac:dyDescent="0.2">
      <c r="A917" s="39" t="s">
        <v>1465</v>
      </c>
      <c r="B917" s="40" t="s">
        <v>1466</v>
      </c>
      <c r="C917" s="41" t="s">
        <v>30</v>
      </c>
      <c r="D917" s="29" t="s">
        <v>1467</v>
      </c>
      <c r="E917" s="30" t="s">
        <v>2741</v>
      </c>
      <c r="F917" s="62">
        <v>31697.78</v>
      </c>
      <c r="G917" s="53">
        <v>11.24</v>
      </c>
      <c r="H917" s="53">
        <f>ROUND(G917 * (1 + 31.29 / 100), 2)</f>
        <v>14.76</v>
      </c>
      <c r="I917" s="53">
        <f>ROUND(F917 * H917, 2)</f>
        <v>467859.23</v>
      </c>
      <c r="J917" s="54">
        <f t="shared" si="126"/>
        <v>5.5882507361646487E-3</v>
      </c>
    </row>
    <row r="918" spans="1:10" x14ac:dyDescent="0.2">
      <c r="A918" s="39" t="s">
        <v>1468</v>
      </c>
      <c r="B918" s="40" t="s">
        <v>1469</v>
      </c>
      <c r="C918" s="41" t="s">
        <v>94</v>
      </c>
      <c r="D918" s="29" t="s">
        <v>1470</v>
      </c>
      <c r="E918" s="30" t="s">
        <v>2741</v>
      </c>
      <c r="F918" s="62">
        <v>336.86</v>
      </c>
      <c r="G918" s="53">
        <v>23.73</v>
      </c>
      <c r="H918" s="53">
        <f>ROUND(G918 * (1 + 31.29 / 100), 2)</f>
        <v>31.16</v>
      </c>
      <c r="I918" s="53">
        <f>ROUND(F918 * H918, 2)</f>
        <v>10496.56</v>
      </c>
      <c r="J918" s="54">
        <f t="shared" si="126"/>
        <v>1.2537405566883099E-4</v>
      </c>
    </row>
    <row r="919" spans="1:10" x14ac:dyDescent="0.2">
      <c r="A919" s="37" t="s">
        <v>1471</v>
      </c>
      <c r="B919" s="38"/>
      <c r="C919" s="38"/>
      <c r="D919" s="28" t="s">
        <v>1472</v>
      </c>
      <c r="E919" s="38" t="s">
        <v>2740</v>
      </c>
      <c r="F919" s="61"/>
      <c r="G919" s="38"/>
      <c r="H919" s="38"/>
      <c r="I919" s="51">
        <f>SUM(I920:I1221)</f>
        <v>875463.42000000016</v>
      </c>
      <c r="J919" s="52">
        <f t="shared" si="126"/>
        <v>1.0456797232150837E-2</v>
      </c>
    </row>
    <row r="920" spans="1:10" x14ac:dyDescent="0.2">
      <c r="A920" s="42" t="s">
        <v>1473</v>
      </c>
      <c r="B920" s="43"/>
      <c r="C920" s="43"/>
      <c r="D920" s="31" t="s">
        <v>2611</v>
      </c>
      <c r="E920" s="43" t="s">
        <v>2740</v>
      </c>
      <c r="F920" s="63"/>
      <c r="G920" s="43"/>
      <c r="H920" s="43"/>
      <c r="I920" s="55"/>
      <c r="J920" s="56"/>
    </row>
    <row r="921" spans="1:10" ht="25.5" x14ac:dyDescent="0.2">
      <c r="A921" s="39" t="s">
        <v>1474</v>
      </c>
      <c r="B921" s="40" t="s">
        <v>1475</v>
      </c>
      <c r="C921" s="41" t="s">
        <v>30</v>
      </c>
      <c r="D921" s="29" t="s">
        <v>1476</v>
      </c>
      <c r="E921" s="30" t="s">
        <v>43</v>
      </c>
      <c r="F921" s="62">
        <v>2</v>
      </c>
      <c r="G921" s="53">
        <v>40.78</v>
      </c>
      <c r="H921" s="53">
        <f t="shared" ref="H921:H938" si="127">ROUND(G921 * (1 + 31.29 / 100), 2)</f>
        <v>53.54</v>
      </c>
      <c r="I921" s="53">
        <f t="shared" ref="I921:I938" si="128">ROUND(F921 * H921, 2)</f>
        <v>107.08</v>
      </c>
      <c r="J921" s="54">
        <f t="shared" si="126"/>
        <v>1.2789955834119391E-6</v>
      </c>
    </row>
    <row r="922" spans="1:10" ht="25.5" x14ac:dyDescent="0.2">
      <c r="A922" s="39" t="s">
        <v>1477</v>
      </c>
      <c r="B922" s="40" t="s">
        <v>1478</v>
      </c>
      <c r="C922" s="41" t="s">
        <v>30</v>
      </c>
      <c r="D922" s="29" t="s">
        <v>1479</v>
      </c>
      <c r="E922" s="30" t="s">
        <v>43</v>
      </c>
      <c r="F922" s="62">
        <v>1</v>
      </c>
      <c r="G922" s="53">
        <v>69.11</v>
      </c>
      <c r="H922" s="53">
        <f t="shared" si="127"/>
        <v>90.73</v>
      </c>
      <c r="I922" s="53">
        <f t="shared" si="128"/>
        <v>90.73</v>
      </c>
      <c r="J922" s="54">
        <f t="shared" si="126"/>
        <v>1.0837062876631045E-6</v>
      </c>
    </row>
    <row r="923" spans="1:10" ht="25.5" x14ac:dyDescent="0.2">
      <c r="A923" s="39" t="s">
        <v>1480</v>
      </c>
      <c r="B923" s="40" t="s">
        <v>1481</v>
      </c>
      <c r="C923" s="41" t="s">
        <v>30</v>
      </c>
      <c r="D923" s="29" t="s">
        <v>1482</v>
      </c>
      <c r="E923" s="30" t="s">
        <v>43</v>
      </c>
      <c r="F923" s="62">
        <v>5</v>
      </c>
      <c r="G923" s="53">
        <v>120.84</v>
      </c>
      <c r="H923" s="53">
        <f t="shared" si="127"/>
        <v>158.65</v>
      </c>
      <c r="I923" s="53">
        <f t="shared" si="128"/>
        <v>793.25</v>
      </c>
      <c r="J923" s="54">
        <f t="shared" si="126"/>
        <v>9.4748155261628761E-6</v>
      </c>
    </row>
    <row r="924" spans="1:10" ht="25.5" x14ac:dyDescent="0.2">
      <c r="A924" s="39" t="s">
        <v>1483</v>
      </c>
      <c r="B924" s="40" t="s">
        <v>1484</v>
      </c>
      <c r="C924" s="41" t="s">
        <v>30</v>
      </c>
      <c r="D924" s="29" t="s">
        <v>1485</v>
      </c>
      <c r="E924" s="30" t="s">
        <v>43</v>
      </c>
      <c r="F924" s="62">
        <v>4</v>
      </c>
      <c r="G924" s="53">
        <v>239.96</v>
      </c>
      <c r="H924" s="53">
        <f t="shared" si="127"/>
        <v>315.04000000000002</v>
      </c>
      <c r="I924" s="53">
        <f t="shared" si="128"/>
        <v>1260.1600000000001</v>
      </c>
      <c r="J924" s="54">
        <f t="shared" si="126"/>
        <v>1.5051728374975619E-5</v>
      </c>
    </row>
    <row r="925" spans="1:10" ht="25.5" x14ac:dyDescent="0.2">
      <c r="A925" s="39" t="s">
        <v>1486</v>
      </c>
      <c r="B925" s="40" t="s">
        <v>1487</v>
      </c>
      <c r="C925" s="41" t="s">
        <v>30</v>
      </c>
      <c r="D925" s="29" t="s">
        <v>1488</v>
      </c>
      <c r="E925" s="30" t="s">
        <v>43</v>
      </c>
      <c r="F925" s="62">
        <v>4</v>
      </c>
      <c r="G925" s="53">
        <v>374.19</v>
      </c>
      <c r="H925" s="53">
        <f t="shared" si="127"/>
        <v>491.27</v>
      </c>
      <c r="I925" s="53">
        <f t="shared" si="128"/>
        <v>1965.08</v>
      </c>
      <c r="J925" s="54">
        <f t="shared" si="126"/>
        <v>2.3471503932117419E-5</v>
      </c>
    </row>
    <row r="926" spans="1:10" ht="25.5" x14ac:dyDescent="0.2">
      <c r="A926" s="39" t="s">
        <v>1489</v>
      </c>
      <c r="B926" s="40" t="s">
        <v>1490</v>
      </c>
      <c r="C926" s="41" t="s">
        <v>30</v>
      </c>
      <c r="D926" s="29" t="s">
        <v>1491</v>
      </c>
      <c r="E926" s="30" t="s">
        <v>43</v>
      </c>
      <c r="F926" s="62">
        <v>4</v>
      </c>
      <c r="G926" s="53">
        <v>367.89</v>
      </c>
      <c r="H926" s="53">
        <f t="shared" si="127"/>
        <v>483</v>
      </c>
      <c r="I926" s="53">
        <f t="shared" si="128"/>
        <v>1932</v>
      </c>
      <c r="J926" s="54">
        <f t="shared" si="126"/>
        <v>2.3076386506834764E-5</v>
      </c>
    </row>
    <row r="927" spans="1:10" ht="51" x14ac:dyDescent="0.2">
      <c r="A927" s="39" t="s">
        <v>1492</v>
      </c>
      <c r="B927" s="40" t="s">
        <v>1493</v>
      </c>
      <c r="C927" s="41" t="s">
        <v>30</v>
      </c>
      <c r="D927" s="29" t="s">
        <v>1494</v>
      </c>
      <c r="E927" s="30" t="s">
        <v>43</v>
      </c>
      <c r="F927" s="62">
        <v>1</v>
      </c>
      <c r="G927" s="53">
        <v>20.47</v>
      </c>
      <c r="H927" s="53">
        <f t="shared" si="127"/>
        <v>26.88</v>
      </c>
      <c r="I927" s="53">
        <f t="shared" si="128"/>
        <v>26.88</v>
      </c>
      <c r="J927" s="54">
        <f t="shared" si="126"/>
        <v>3.2106276879074451E-7</v>
      </c>
    </row>
    <row r="928" spans="1:10" ht="51" x14ac:dyDescent="0.2">
      <c r="A928" s="39" t="s">
        <v>1495</v>
      </c>
      <c r="B928" s="40" t="s">
        <v>1496</v>
      </c>
      <c r="C928" s="41" t="s">
        <v>30</v>
      </c>
      <c r="D928" s="29" t="s">
        <v>1497</v>
      </c>
      <c r="E928" s="30" t="s">
        <v>43</v>
      </c>
      <c r="F928" s="62">
        <v>2</v>
      </c>
      <c r="G928" s="53">
        <v>21.65</v>
      </c>
      <c r="H928" s="53">
        <f t="shared" si="127"/>
        <v>28.42</v>
      </c>
      <c r="I928" s="53">
        <f t="shared" si="128"/>
        <v>56.84</v>
      </c>
      <c r="J928" s="54">
        <f t="shared" si="126"/>
        <v>6.7891397983876195E-7</v>
      </c>
    </row>
    <row r="929" spans="1:10" ht="38.25" x14ac:dyDescent="0.2">
      <c r="A929" s="39" t="s">
        <v>1498</v>
      </c>
      <c r="B929" s="40" t="s">
        <v>1499</v>
      </c>
      <c r="C929" s="41" t="s">
        <v>30</v>
      </c>
      <c r="D929" s="29" t="s">
        <v>1500</v>
      </c>
      <c r="E929" s="30" t="s">
        <v>43</v>
      </c>
      <c r="F929" s="62">
        <v>18</v>
      </c>
      <c r="G929" s="53">
        <v>19.53</v>
      </c>
      <c r="H929" s="53">
        <f t="shared" si="127"/>
        <v>25.64</v>
      </c>
      <c r="I929" s="53">
        <f t="shared" si="128"/>
        <v>461.52</v>
      </c>
      <c r="J929" s="54">
        <f t="shared" si="126"/>
        <v>5.5125330748625155E-6</v>
      </c>
    </row>
    <row r="930" spans="1:10" ht="38.25" x14ac:dyDescent="0.2">
      <c r="A930" s="39" t="s">
        <v>1501</v>
      </c>
      <c r="B930" s="40" t="s">
        <v>1502</v>
      </c>
      <c r="C930" s="41" t="s">
        <v>30</v>
      </c>
      <c r="D930" s="29" t="s">
        <v>1503</v>
      </c>
      <c r="E930" s="30" t="s">
        <v>43</v>
      </c>
      <c r="F930" s="62">
        <v>12</v>
      </c>
      <c r="G930" s="53">
        <v>9.9700000000000006</v>
      </c>
      <c r="H930" s="53">
        <f t="shared" si="127"/>
        <v>13.09</v>
      </c>
      <c r="I930" s="53">
        <f t="shared" si="128"/>
        <v>157.08000000000001</v>
      </c>
      <c r="J930" s="54">
        <f t="shared" si="126"/>
        <v>1.8762105551209135E-6</v>
      </c>
    </row>
    <row r="931" spans="1:10" ht="25.5" x14ac:dyDescent="0.2">
      <c r="A931" s="39" t="s">
        <v>1504</v>
      </c>
      <c r="B931" s="40" t="s">
        <v>1505</v>
      </c>
      <c r="C931" s="41" t="s">
        <v>30</v>
      </c>
      <c r="D931" s="29" t="s">
        <v>1506</v>
      </c>
      <c r="E931" s="30" t="s">
        <v>43</v>
      </c>
      <c r="F931" s="62">
        <v>2</v>
      </c>
      <c r="G931" s="53">
        <v>41.25</v>
      </c>
      <c r="H931" s="53">
        <f t="shared" si="127"/>
        <v>54.16</v>
      </c>
      <c r="I931" s="53">
        <f t="shared" si="128"/>
        <v>108.32</v>
      </c>
      <c r="J931" s="54">
        <f t="shared" si="126"/>
        <v>1.2938065147103215E-6</v>
      </c>
    </row>
    <row r="932" spans="1:10" ht="25.5" x14ac:dyDescent="0.2">
      <c r="A932" s="39" t="s">
        <v>1507</v>
      </c>
      <c r="B932" s="40" t="s">
        <v>1508</v>
      </c>
      <c r="C932" s="41" t="s">
        <v>30</v>
      </c>
      <c r="D932" s="29" t="s">
        <v>1509</v>
      </c>
      <c r="E932" s="30" t="s">
        <v>43</v>
      </c>
      <c r="F932" s="62">
        <v>1</v>
      </c>
      <c r="G932" s="53">
        <v>4.6399999999999997</v>
      </c>
      <c r="H932" s="53">
        <f t="shared" si="127"/>
        <v>6.09</v>
      </c>
      <c r="I932" s="53">
        <f t="shared" si="128"/>
        <v>6.09</v>
      </c>
      <c r="J932" s="54">
        <f t="shared" si="126"/>
        <v>7.2740783554153051E-8</v>
      </c>
    </row>
    <row r="933" spans="1:10" ht="25.5" x14ac:dyDescent="0.2">
      <c r="A933" s="39" t="s">
        <v>1510</v>
      </c>
      <c r="B933" s="40" t="s">
        <v>1511</v>
      </c>
      <c r="C933" s="41" t="s">
        <v>30</v>
      </c>
      <c r="D933" s="29" t="s">
        <v>1512</v>
      </c>
      <c r="E933" s="30" t="s">
        <v>43</v>
      </c>
      <c r="F933" s="62">
        <v>4</v>
      </c>
      <c r="G933" s="53">
        <v>12.76</v>
      </c>
      <c r="H933" s="53">
        <f t="shared" si="127"/>
        <v>16.75</v>
      </c>
      <c r="I933" s="53">
        <f t="shared" si="128"/>
        <v>67</v>
      </c>
      <c r="J933" s="54">
        <f t="shared" si="126"/>
        <v>8.0026806209002538E-7</v>
      </c>
    </row>
    <row r="934" spans="1:10" ht="25.5" x14ac:dyDescent="0.2">
      <c r="A934" s="39" t="s">
        <v>1513</v>
      </c>
      <c r="B934" s="40" t="s">
        <v>1514</v>
      </c>
      <c r="C934" s="41" t="s">
        <v>30</v>
      </c>
      <c r="D934" s="29" t="s">
        <v>1515</v>
      </c>
      <c r="E934" s="30" t="s">
        <v>43</v>
      </c>
      <c r="F934" s="62">
        <v>16</v>
      </c>
      <c r="G934" s="53">
        <v>43.31</v>
      </c>
      <c r="H934" s="53">
        <f t="shared" si="127"/>
        <v>56.86</v>
      </c>
      <c r="I934" s="53">
        <f t="shared" si="128"/>
        <v>909.76</v>
      </c>
      <c r="J934" s="54">
        <f t="shared" si="126"/>
        <v>1.0866445853239127E-5</v>
      </c>
    </row>
    <row r="935" spans="1:10" ht="25.5" x14ac:dyDescent="0.2">
      <c r="A935" s="39" t="s">
        <v>1516</v>
      </c>
      <c r="B935" s="40" t="s">
        <v>1517</v>
      </c>
      <c r="C935" s="41" t="s">
        <v>30</v>
      </c>
      <c r="D935" s="29" t="s">
        <v>1518</v>
      </c>
      <c r="E935" s="30" t="s">
        <v>43</v>
      </c>
      <c r="F935" s="62">
        <v>8</v>
      </c>
      <c r="G935" s="53">
        <v>112.74</v>
      </c>
      <c r="H935" s="53">
        <f t="shared" si="127"/>
        <v>148.02000000000001</v>
      </c>
      <c r="I935" s="53">
        <f t="shared" si="128"/>
        <v>1184.1600000000001</v>
      </c>
      <c r="J935" s="54">
        <f t="shared" si="126"/>
        <v>1.4143961617977978E-5</v>
      </c>
    </row>
    <row r="936" spans="1:10" ht="25.5" x14ac:dyDescent="0.2">
      <c r="A936" s="39" t="s">
        <v>1519</v>
      </c>
      <c r="B936" s="40" t="s">
        <v>1520</v>
      </c>
      <c r="C936" s="41" t="s">
        <v>30</v>
      </c>
      <c r="D936" s="29" t="s">
        <v>1521</v>
      </c>
      <c r="E936" s="30" t="s">
        <v>43</v>
      </c>
      <c r="F936" s="62">
        <v>4</v>
      </c>
      <c r="G936" s="53">
        <v>22.81</v>
      </c>
      <c r="H936" s="53">
        <f t="shared" si="127"/>
        <v>29.95</v>
      </c>
      <c r="I936" s="53">
        <f t="shared" si="128"/>
        <v>119.8</v>
      </c>
      <c r="J936" s="54">
        <f t="shared" si="126"/>
        <v>1.4309270722147022E-6</v>
      </c>
    </row>
    <row r="937" spans="1:10" ht="25.5" x14ac:dyDescent="0.2">
      <c r="A937" s="39" t="s">
        <v>1522</v>
      </c>
      <c r="B937" s="40" t="s">
        <v>1523</v>
      </c>
      <c r="C937" s="41" t="s">
        <v>30</v>
      </c>
      <c r="D937" s="29" t="s">
        <v>1524</v>
      </c>
      <c r="E937" s="30" t="s">
        <v>43</v>
      </c>
      <c r="F937" s="62">
        <v>1</v>
      </c>
      <c r="G937" s="53">
        <v>25.16</v>
      </c>
      <c r="H937" s="53">
        <f t="shared" si="127"/>
        <v>33.03</v>
      </c>
      <c r="I937" s="53">
        <f t="shared" si="128"/>
        <v>33.03</v>
      </c>
      <c r="J937" s="54">
        <f t="shared" si="126"/>
        <v>3.9452021031094837E-7</v>
      </c>
    </row>
    <row r="938" spans="1:10" ht="25.5" x14ac:dyDescent="0.2">
      <c r="A938" s="39" t="s">
        <v>1525</v>
      </c>
      <c r="B938" s="40" t="s">
        <v>1526</v>
      </c>
      <c r="C938" s="41" t="s">
        <v>30</v>
      </c>
      <c r="D938" s="29" t="s">
        <v>1527</v>
      </c>
      <c r="E938" s="30" t="s">
        <v>43</v>
      </c>
      <c r="F938" s="62">
        <v>2</v>
      </c>
      <c r="G938" s="53">
        <v>29.54</v>
      </c>
      <c r="H938" s="53">
        <f t="shared" si="127"/>
        <v>38.78</v>
      </c>
      <c r="I938" s="53">
        <f t="shared" si="128"/>
        <v>77.56</v>
      </c>
      <c r="J938" s="54">
        <f t="shared" si="126"/>
        <v>9.2639986411496076E-7</v>
      </c>
    </row>
    <row r="939" spans="1:10" x14ac:dyDescent="0.2">
      <c r="A939" s="42" t="s">
        <v>1528</v>
      </c>
      <c r="B939" s="43"/>
      <c r="C939" s="43"/>
      <c r="D939" s="31" t="s">
        <v>2612</v>
      </c>
      <c r="E939" s="43" t="s">
        <v>2740</v>
      </c>
      <c r="F939" s="63"/>
      <c r="G939" s="43"/>
      <c r="H939" s="43"/>
      <c r="I939" s="55"/>
      <c r="J939" s="56"/>
    </row>
    <row r="940" spans="1:10" ht="25.5" x14ac:dyDescent="0.2">
      <c r="A940" s="39" t="s">
        <v>1529</v>
      </c>
      <c r="B940" s="40" t="s">
        <v>250</v>
      </c>
      <c r="C940" s="41" t="s">
        <v>30</v>
      </c>
      <c r="D940" s="29" t="s">
        <v>251</v>
      </c>
      <c r="E940" s="30" t="s">
        <v>2742</v>
      </c>
      <c r="F940" s="62">
        <v>2.87</v>
      </c>
      <c r="G940" s="53">
        <v>66.38</v>
      </c>
      <c r="H940" s="53">
        <f>ROUND(G940 * (1 + 31.29 / 100), 2)</f>
        <v>87.15</v>
      </c>
      <c r="I940" s="53">
        <f>ROUND(F940 * H940, 2)</f>
        <v>250.12</v>
      </c>
      <c r="J940" s="54">
        <f t="shared" si="126"/>
        <v>2.9875081744769727E-6</v>
      </c>
    </row>
    <row r="941" spans="1:10" ht="38.25" x14ac:dyDescent="0.2">
      <c r="A941" s="39" t="s">
        <v>1530</v>
      </c>
      <c r="B941" s="40" t="s">
        <v>1531</v>
      </c>
      <c r="C941" s="41" t="s">
        <v>30</v>
      </c>
      <c r="D941" s="29" t="s">
        <v>1532</v>
      </c>
      <c r="E941" s="30" t="s">
        <v>150</v>
      </c>
      <c r="F941" s="62">
        <v>31.94</v>
      </c>
      <c r="G941" s="53">
        <v>24.95</v>
      </c>
      <c r="H941" s="53">
        <f>ROUND(G941 * (1 + 31.29 / 100), 2)</f>
        <v>32.76</v>
      </c>
      <c r="I941" s="53">
        <f>ROUND(F941 * H941, 2)</f>
        <v>1046.3499999999999</v>
      </c>
      <c r="J941" s="54">
        <f t="shared" si="126"/>
        <v>1.2497917712953702E-5</v>
      </c>
    </row>
    <row r="942" spans="1:10" x14ac:dyDescent="0.2">
      <c r="A942" s="39" t="s">
        <v>1533</v>
      </c>
      <c r="B942" s="40" t="s">
        <v>255</v>
      </c>
      <c r="C942" s="41" t="s">
        <v>30</v>
      </c>
      <c r="D942" s="29" t="s">
        <v>256</v>
      </c>
      <c r="E942" s="30" t="s">
        <v>2742</v>
      </c>
      <c r="F942" s="62">
        <v>2.83</v>
      </c>
      <c r="G942" s="53">
        <v>17.420000000000002</v>
      </c>
      <c r="H942" s="53">
        <f>ROUND(G942 * (1 + 31.29 / 100), 2)</f>
        <v>22.87</v>
      </c>
      <c r="I942" s="53">
        <f>ROUND(F942 * H942, 2)</f>
        <v>64.72</v>
      </c>
      <c r="J942" s="54">
        <f t="shared" si="126"/>
        <v>7.7303505938009615E-7</v>
      </c>
    </row>
    <row r="943" spans="1:10" x14ac:dyDescent="0.2">
      <c r="A943" s="42" t="s">
        <v>1534</v>
      </c>
      <c r="B943" s="43"/>
      <c r="C943" s="43"/>
      <c r="D943" s="31" t="s">
        <v>2613</v>
      </c>
      <c r="E943" s="43" t="s">
        <v>2740</v>
      </c>
      <c r="F943" s="63"/>
      <c r="G943" s="43"/>
      <c r="H943" s="43"/>
      <c r="I943" s="55"/>
      <c r="J943" s="56"/>
    </row>
    <row r="944" spans="1:10" ht="25.5" x14ac:dyDescent="0.2">
      <c r="A944" s="39" t="s">
        <v>1535</v>
      </c>
      <c r="B944" s="40" t="s">
        <v>250</v>
      </c>
      <c r="C944" s="41" t="s">
        <v>30</v>
      </c>
      <c r="D944" s="29" t="s">
        <v>251</v>
      </c>
      <c r="E944" s="30" t="s">
        <v>2742</v>
      </c>
      <c r="F944" s="62">
        <v>5.61</v>
      </c>
      <c r="G944" s="53">
        <v>66.38</v>
      </c>
      <c r="H944" s="53">
        <f t="shared" ref="H944:H950" si="129">ROUND(G944 * (1 + 31.29 / 100), 2)</f>
        <v>87.15</v>
      </c>
      <c r="I944" s="53">
        <f t="shared" ref="I944:I950" si="130">ROUND(F944 * H944, 2)</f>
        <v>488.91</v>
      </c>
      <c r="J944" s="54">
        <f t="shared" si="126"/>
        <v>5.8396874363646916E-6</v>
      </c>
    </row>
    <row r="945" spans="1:10" ht="38.25" x14ac:dyDescent="0.2">
      <c r="A945" s="39" t="s">
        <v>1536</v>
      </c>
      <c r="B945" s="40" t="s">
        <v>1537</v>
      </c>
      <c r="C945" s="41" t="s">
        <v>30</v>
      </c>
      <c r="D945" s="29" t="s">
        <v>1538</v>
      </c>
      <c r="E945" s="30" t="s">
        <v>150</v>
      </c>
      <c r="F945" s="62">
        <v>62.32</v>
      </c>
      <c r="G945" s="53">
        <v>42.54</v>
      </c>
      <c r="H945" s="53">
        <f t="shared" si="129"/>
        <v>55.85</v>
      </c>
      <c r="I945" s="53">
        <f t="shared" si="130"/>
        <v>3480.57</v>
      </c>
      <c r="J945" s="54">
        <f t="shared" si="126"/>
        <v>4.1572970281622085E-5</v>
      </c>
    </row>
    <row r="946" spans="1:10" x14ac:dyDescent="0.2">
      <c r="A946" s="39" t="s">
        <v>1539</v>
      </c>
      <c r="B946" s="40" t="s">
        <v>255</v>
      </c>
      <c r="C946" s="41" t="s">
        <v>30</v>
      </c>
      <c r="D946" s="29" t="s">
        <v>256</v>
      </c>
      <c r="E946" s="30" t="s">
        <v>2742</v>
      </c>
      <c r="F946" s="62">
        <v>5.43</v>
      </c>
      <c r="G946" s="53">
        <v>17.420000000000002</v>
      </c>
      <c r="H946" s="53">
        <f t="shared" si="129"/>
        <v>22.87</v>
      </c>
      <c r="I946" s="53">
        <f t="shared" si="130"/>
        <v>124.18</v>
      </c>
      <c r="J946" s="54">
        <f t="shared" si="126"/>
        <v>1.4832431037364083E-6</v>
      </c>
    </row>
    <row r="947" spans="1:10" ht="38.25" x14ac:dyDescent="0.2">
      <c r="A947" s="39" t="s">
        <v>1540</v>
      </c>
      <c r="B947" s="40" t="s">
        <v>1537</v>
      </c>
      <c r="C947" s="41" t="s">
        <v>30</v>
      </c>
      <c r="D947" s="29" t="s">
        <v>1538</v>
      </c>
      <c r="E947" s="30" t="s">
        <v>150</v>
      </c>
      <c r="F947" s="62">
        <v>44.11</v>
      </c>
      <c r="G947" s="53">
        <v>42.54</v>
      </c>
      <c r="H947" s="53">
        <f t="shared" si="129"/>
        <v>55.85</v>
      </c>
      <c r="I947" s="53">
        <f t="shared" si="130"/>
        <v>2463.54</v>
      </c>
      <c r="J947" s="54">
        <f t="shared" si="126"/>
        <v>2.9425259428078524E-5</v>
      </c>
    </row>
    <row r="948" spans="1:10" ht="38.25" x14ac:dyDescent="0.2">
      <c r="A948" s="39" t="s">
        <v>1541</v>
      </c>
      <c r="B948" s="40" t="s">
        <v>1542</v>
      </c>
      <c r="C948" s="41" t="s">
        <v>30</v>
      </c>
      <c r="D948" s="29" t="s">
        <v>1543</v>
      </c>
      <c r="E948" s="30" t="s">
        <v>150</v>
      </c>
      <c r="F948" s="62">
        <v>18.25</v>
      </c>
      <c r="G948" s="53">
        <v>62.05</v>
      </c>
      <c r="H948" s="53">
        <f t="shared" si="129"/>
        <v>81.47</v>
      </c>
      <c r="I948" s="53">
        <f t="shared" si="130"/>
        <v>1486.83</v>
      </c>
      <c r="J948" s="54">
        <f t="shared" si="126"/>
        <v>1.7759142727721081E-5</v>
      </c>
    </row>
    <row r="949" spans="1:10" ht="25.5" x14ac:dyDescent="0.2">
      <c r="A949" s="39" t="s">
        <v>1544</v>
      </c>
      <c r="B949" s="40" t="s">
        <v>1545</v>
      </c>
      <c r="C949" s="41" t="s">
        <v>30</v>
      </c>
      <c r="D949" s="29" t="s">
        <v>1546</v>
      </c>
      <c r="E949" s="30" t="s">
        <v>43</v>
      </c>
      <c r="F949" s="62">
        <v>4</v>
      </c>
      <c r="G949" s="53">
        <v>2094.46</v>
      </c>
      <c r="H949" s="53">
        <f t="shared" si="129"/>
        <v>2749.82</v>
      </c>
      <c r="I949" s="53">
        <f t="shared" si="130"/>
        <v>10999.28</v>
      </c>
      <c r="J949" s="54">
        <f t="shared" si="126"/>
        <v>1.3137869388038173E-4</v>
      </c>
    </row>
    <row r="950" spans="1:10" ht="25.5" x14ac:dyDescent="0.2">
      <c r="A950" s="39" t="s">
        <v>1547</v>
      </c>
      <c r="B950" s="40" t="s">
        <v>1548</v>
      </c>
      <c r="C950" s="41" t="s">
        <v>30</v>
      </c>
      <c r="D950" s="29" t="s">
        <v>1549</v>
      </c>
      <c r="E950" s="30" t="s">
        <v>43</v>
      </c>
      <c r="F950" s="62">
        <v>3</v>
      </c>
      <c r="G950" s="53">
        <v>78.39</v>
      </c>
      <c r="H950" s="53">
        <f t="shared" si="129"/>
        <v>102.92</v>
      </c>
      <c r="I950" s="53">
        <f t="shared" si="130"/>
        <v>308.76</v>
      </c>
      <c r="J950" s="54">
        <f t="shared" si="126"/>
        <v>3.6879218932972573E-6</v>
      </c>
    </row>
    <row r="951" spans="1:10" x14ac:dyDescent="0.2">
      <c r="A951" s="42" t="s">
        <v>1550</v>
      </c>
      <c r="B951" s="43"/>
      <c r="C951" s="43"/>
      <c r="D951" s="31" t="s">
        <v>2614</v>
      </c>
      <c r="E951" s="43" t="s">
        <v>2740</v>
      </c>
      <c r="F951" s="63"/>
      <c r="G951" s="43"/>
      <c r="H951" s="43"/>
      <c r="I951" s="55"/>
      <c r="J951" s="56"/>
    </row>
    <row r="952" spans="1:10" x14ac:dyDescent="0.2">
      <c r="A952" s="42" t="s">
        <v>1551</v>
      </c>
      <c r="B952" s="43"/>
      <c r="C952" s="43"/>
      <c r="D952" s="31" t="s">
        <v>2615</v>
      </c>
      <c r="E952" s="43" t="s">
        <v>2740</v>
      </c>
      <c r="F952" s="63"/>
      <c r="G952" s="43"/>
      <c r="H952" s="43"/>
      <c r="I952" s="55"/>
      <c r="J952" s="56"/>
    </row>
    <row r="953" spans="1:10" ht="25.5" x14ac:dyDescent="0.2">
      <c r="A953" s="39" t="s">
        <v>1552</v>
      </c>
      <c r="B953" s="40" t="s">
        <v>1553</v>
      </c>
      <c r="C953" s="41" t="s">
        <v>30</v>
      </c>
      <c r="D953" s="29" t="s">
        <v>1554</v>
      </c>
      <c r="E953" s="30" t="s">
        <v>150</v>
      </c>
      <c r="F953" s="62">
        <v>841.42</v>
      </c>
      <c r="G953" s="53">
        <v>11.83</v>
      </c>
      <c r="H953" s="53">
        <f>ROUND(G953 * (1 + 31.29 / 100), 2)</f>
        <v>15.53</v>
      </c>
      <c r="I953" s="53">
        <f>ROUND(F953 * H953, 2)</f>
        <v>13067.25</v>
      </c>
      <c r="J953" s="54">
        <f t="shared" si="126"/>
        <v>1.5607914678128187E-4</v>
      </c>
    </row>
    <row r="954" spans="1:10" x14ac:dyDescent="0.2">
      <c r="A954" s="42" t="s">
        <v>1555</v>
      </c>
      <c r="B954" s="43"/>
      <c r="C954" s="43"/>
      <c r="D954" s="31" t="s">
        <v>2616</v>
      </c>
      <c r="E954" s="43" t="s">
        <v>2740</v>
      </c>
      <c r="F954" s="63"/>
      <c r="G954" s="43"/>
      <c r="H954" s="43"/>
      <c r="I954" s="55"/>
      <c r="J954" s="56"/>
    </row>
    <row r="955" spans="1:10" ht="25.5" x14ac:dyDescent="0.2">
      <c r="A955" s="39" t="s">
        <v>1556</v>
      </c>
      <c r="B955" s="40" t="s">
        <v>250</v>
      </c>
      <c r="C955" s="41" t="s">
        <v>30</v>
      </c>
      <c r="D955" s="29" t="s">
        <v>251</v>
      </c>
      <c r="E955" s="30" t="s">
        <v>2742</v>
      </c>
      <c r="F955" s="62">
        <v>9.27</v>
      </c>
      <c r="G955" s="53">
        <v>66.38</v>
      </c>
      <c r="H955" s="53">
        <f>ROUND(G955 * (1 + 31.29 / 100), 2)</f>
        <v>87.15</v>
      </c>
      <c r="I955" s="53">
        <f>ROUND(F955 * H955, 2)</f>
        <v>807.88</v>
      </c>
      <c r="J955" s="54">
        <f t="shared" si="126"/>
        <v>9.6495606268849207E-6</v>
      </c>
    </row>
    <row r="956" spans="1:10" ht="25.5" x14ac:dyDescent="0.2">
      <c r="A956" s="39" t="s">
        <v>1557</v>
      </c>
      <c r="B956" s="40" t="s">
        <v>1558</v>
      </c>
      <c r="C956" s="41" t="s">
        <v>30</v>
      </c>
      <c r="D956" s="29" t="s">
        <v>1559</v>
      </c>
      <c r="E956" s="30" t="s">
        <v>150</v>
      </c>
      <c r="F956" s="62">
        <v>103.02</v>
      </c>
      <c r="G956" s="53">
        <v>19.059999999999999</v>
      </c>
      <c r="H956" s="53">
        <f>ROUND(G956 * (1 + 31.29 / 100), 2)</f>
        <v>25.02</v>
      </c>
      <c r="I956" s="53">
        <f>ROUND(F956 * H956, 2)</f>
        <v>2577.56</v>
      </c>
      <c r="J956" s="54">
        <f t="shared" si="126"/>
        <v>3.0787148449563672E-5</v>
      </c>
    </row>
    <row r="957" spans="1:10" x14ac:dyDescent="0.2">
      <c r="A957" s="39" t="s">
        <v>1560</v>
      </c>
      <c r="B957" s="40" t="s">
        <v>255</v>
      </c>
      <c r="C957" s="41" t="s">
        <v>30</v>
      </c>
      <c r="D957" s="29" t="s">
        <v>256</v>
      </c>
      <c r="E957" s="30" t="s">
        <v>2742</v>
      </c>
      <c r="F957" s="62">
        <v>9.19</v>
      </c>
      <c r="G957" s="53">
        <v>17.420000000000002</v>
      </c>
      <c r="H957" s="53">
        <f>ROUND(G957 * (1 + 31.29 / 100), 2)</f>
        <v>22.87</v>
      </c>
      <c r="I957" s="53">
        <f>ROUND(F957 * H957, 2)</f>
        <v>210.18</v>
      </c>
      <c r="J957" s="54">
        <f t="shared" si="126"/>
        <v>2.5104528550758439E-6</v>
      </c>
    </row>
    <row r="958" spans="1:10" ht="25.5" x14ac:dyDescent="0.2">
      <c r="A958" s="39" t="s">
        <v>1561</v>
      </c>
      <c r="B958" s="40" t="s">
        <v>1558</v>
      </c>
      <c r="C958" s="41" t="s">
        <v>30</v>
      </c>
      <c r="D958" s="29" t="s">
        <v>1559</v>
      </c>
      <c r="E958" s="30" t="s">
        <v>150</v>
      </c>
      <c r="F958" s="62">
        <v>318.58</v>
      </c>
      <c r="G958" s="53">
        <v>19.059999999999999</v>
      </c>
      <c r="H958" s="53">
        <f>ROUND(G958 * (1 + 31.29 / 100), 2)</f>
        <v>25.02</v>
      </c>
      <c r="I958" s="53">
        <f>ROUND(F958 * H958, 2)</f>
        <v>7970.87</v>
      </c>
      <c r="J958" s="54">
        <f t="shared" si="126"/>
        <v>9.5206458030918216E-5</v>
      </c>
    </row>
    <row r="959" spans="1:10" x14ac:dyDescent="0.2">
      <c r="A959" s="42" t="s">
        <v>1562</v>
      </c>
      <c r="B959" s="43"/>
      <c r="C959" s="43"/>
      <c r="D959" s="31" t="s">
        <v>2612</v>
      </c>
      <c r="E959" s="43" t="s">
        <v>2740</v>
      </c>
      <c r="F959" s="63"/>
      <c r="G959" s="43"/>
      <c r="H959" s="43"/>
      <c r="I959" s="55"/>
      <c r="J959" s="56"/>
    </row>
    <row r="960" spans="1:10" ht="25.5" x14ac:dyDescent="0.2">
      <c r="A960" s="39" t="s">
        <v>1563</v>
      </c>
      <c r="B960" s="40" t="s">
        <v>250</v>
      </c>
      <c r="C960" s="41" t="s">
        <v>30</v>
      </c>
      <c r="D960" s="29" t="s">
        <v>251</v>
      </c>
      <c r="E960" s="30" t="s">
        <v>2742</v>
      </c>
      <c r="F960" s="62">
        <v>1.93</v>
      </c>
      <c r="G960" s="53">
        <v>66.38</v>
      </c>
      <c r="H960" s="53">
        <f t="shared" ref="H960:H966" si="131">ROUND(G960 * (1 + 31.29 / 100), 2)</f>
        <v>87.15</v>
      </c>
      <c r="I960" s="53">
        <f t="shared" ref="I960:I966" si="132">ROUND(F960 * H960, 2)</f>
        <v>168.2</v>
      </c>
      <c r="J960" s="54">
        <f t="shared" si="126"/>
        <v>2.0090311648289892E-6</v>
      </c>
    </row>
    <row r="961" spans="1:10" ht="25.5" x14ac:dyDescent="0.2">
      <c r="A961" s="39" t="s">
        <v>1564</v>
      </c>
      <c r="B961" s="40" t="s">
        <v>1565</v>
      </c>
      <c r="C961" s="41" t="s">
        <v>30</v>
      </c>
      <c r="D961" s="29" t="s">
        <v>1566</v>
      </c>
      <c r="E961" s="30" t="s">
        <v>150</v>
      </c>
      <c r="F961" s="62">
        <v>21.46</v>
      </c>
      <c r="G961" s="53">
        <v>26.81</v>
      </c>
      <c r="H961" s="53">
        <f t="shared" si="131"/>
        <v>35.200000000000003</v>
      </c>
      <c r="I961" s="53">
        <f t="shared" si="132"/>
        <v>755.39</v>
      </c>
      <c r="J961" s="54">
        <f t="shared" si="126"/>
        <v>9.0226043495848409E-6</v>
      </c>
    </row>
    <row r="962" spans="1:10" x14ac:dyDescent="0.2">
      <c r="A962" s="39" t="s">
        <v>1567</v>
      </c>
      <c r="B962" s="40" t="s">
        <v>255</v>
      </c>
      <c r="C962" s="41" t="s">
        <v>30</v>
      </c>
      <c r="D962" s="29" t="s">
        <v>256</v>
      </c>
      <c r="E962" s="30" t="s">
        <v>2742</v>
      </c>
      <c r="F962" s="62">
        <v>1.9</v>
      </c>
      <c r="G962" s="53">
        <v>17.420000000000002</v>
      </c>
      <c r="H962" s="53">
        <f t="shared" si="131"/>
        <v>22.87</v>
      </c>
      <c r="I962" s="53">
        <f t="shared" si="132"/>
        <v>43.45</v>
      </c>
      <c r="J962" s="54">
        <f t="shared" si="126"/>
        <v>5.1897981041509861E-7</v>
      </c>
    </row>
    <row r="963" spans="1:10" ht="25.5" x14ac:dyDescent="0.2">
      <c r="A963" s="39" t="s">
        <v>1568</v>
      </c>
      <c r="B963" s="40" t="s">
        <v>1569</v>
      </c>
      <c r="C963" s="41" t="s">
        <v>30</v>
      </c>
      <c r="D963" s="29" t="s">
        <v>1570</v>
      </c>
      <c r="E963" s="30" t="s">
        <v>150</v>
      </c>
      <c r="F963" s="62">
        <v>40.54</v>
      </c>
      <c r="G963" s="53">
        <v>30.33</v>
      </c>
      <c r="H963" s="53">
        <f t="shared" si="131"/>
        <v>39.82</v>
      </c>
      <c r="I963" s="53">
        <f t="shared" si="132"/>
        <v>1614.3</v>
      </c>
      <c r="J963" s="54">
        <f t="shared" si="126"/>
        <v>1.928168257659594E-5</v>
      </c>
    </row>
    <row r="964" spans="1:10" ht="38.25" x14ac:dyDescent="0.2">
      <c r="A964" s="39" t="s">
        <v>1571</v>
      </c>
      <c r="B964" s="40" t="s">
        <v>1537</v>
      </c>
      <c r="C964" s="41" t="s">
        <v>30</v>
      </c>
      <c r="D964" s="29" t="s">
        <v>1538</v>
      </c>
      <c r="E964" s="30" t="s">
        <v>150</v>
      </c>
      <c r="F964" s="62">
        <v>357.17</v>
      </c>
      <c r="G964" s="53">
        <v>42.54</v>
      </c>
      <c r="H964" s="53">
        <f t="shared" si="131"/>
        <v>55.85</v>
      </c>
      <c r="I964" s="53">
        <f t="shared" si="132"/>
        <v>19947.939999999999</v>
      </c>
      <c r="J964" s="54">
        <f t="shared" si="126"/>
        <v>2.3826416845504627E-4</v>
      </c>
    </row>
    <row r="965" spans="1:10" ht="38.25" x14ac:dyDescent="0.2">
      <c r="A965" s="39" t="s">
        <v>1572</v>
      </c>
      <c r="B965" s="40" t="s">
        <v>1542</v>
      </c>
      <c r="C965" s="41" t="s">
        <v>30</v>
      </c>
      <c r="D965" s="29" t="s">
        <v>1543</v>
      </c>
      <c r="E965" s="30" t="s">
        <v>150</v>
      </c>
      <c r="F965" s="62">
        <v>44.23</v>
      </c>
      <c r="G965" s="53">
        <v>62.05</v>
      </c>
      <c r="H965" s="53">
        <f t="shared" si="131"/>
        <v>81.47</v>
      </c>
      <c r="I965" s="53">
        <f t="shared" si="132"/>
        <v>3603.42</v>
      </c>
      <c r="J965" s="54">
        <f t="shared" ref="J965:J1028" si="133">I965 / 83721946.65</f>
        <v>4.3040327467111039E-5</v>
      </c>
    </row>
    <row r="966" spans="1:10" ht="38.25" x14ac:dyDescent="0.2">
      <c r="A966" s="39" t="s">
        <v>1573</v>
      </c>
      <c r="B966" s="40" t="s">
        <v>1574</v>
      </c>
      <c r="C966" s="41" t="s">
        <v>30</v>
      </c>
      <c r="D966" s="29" t="s">
        <v>1575</v>
      </c>
      <c r="E966" s="30" t="s">
        <v>150</v>
      </c>
      <c r="F966" s="62">
        <v>21.34</v>
      </c>
      <c r="G966" s="53">
        <v>87.6</v>
      </c>
      <c r="H966" s="53">
        <f t="shared" si="131"/>
        <v>115.01</v>
      </c>
      <c r="I966" s="53">
        <f t="shared" si="132"/>
        <v>2454.31</v>
      </c>
      <c r="J966" s="54">
        <f t="shared" si="133"/>
        <v>2.931501354430105E-5</v>
      </c>
    </row>
    <row r="967" spans="1:10" x14ac:dyDescent="0.2">
      <c r="A967" s="42" t="s">
        <v>1576</v>
      </c>
      <c r="B967" s="43"/>
      <c r="C967" s="43"/>
      <c r="D967" s="31" t="s">
        <v>2617</v>
      </c>
      <c r="E967" s="43" t="s">
        <v>2740</v>
      </c>
      <c r="F967" s="63"/>
      <c r="G967" s="43"/>
      <c r="H967" s="43"/>
      <c r="I967" s="55"/>
      <c r="J967" s="56"/>
    </row>
    <row r="968" spans="1:10" ht="25.5" x14ac:dyDescent="0.2">
      <c r="A968" s="39" t="s">
        <v>1577</v>
      </c>
      <c r="B968" s="40" t="s">
        <v>1578</v>
      </c>
      <c r="C968" s="41" t="s">
        <v>27</v>
      </c>
      <c r="D968" s="29" t="s">
        <v>2618</v>
      </c>
      <c r="E968" s="30" t="s">
        <v>43</v>
      </c>
      <c r="F968" s="62">
        <v>25</v>
      </c>
      <c r="G968" s="53">
        <v>5.69</v>
      </c>
      <c r="H968" s="53">
        <f t="shared" ref="H968:H1008" si="134">ROUND(G968 * (1 + 31.29 / 100), 2)</f>
        <v>7.47</v>
      </c>
      <c r="I968" s="53">
        <f t="shared" ref="I968:I1008" si="135">ROUND(F968 * H968, 2)</f>
        <v>186.75</v>
      </c>
      <c r="J968" s="54">
        <f t="shared" si="133"/>
        <v>2.2305979193330187E-6</v>
      </c>
    </row>
    <row r="969" spans="1:10" ht="25.5" x14ac:dyDescent="0.2">
      <c r="A969" s="39" t="s">
        <v>1579</v>
      </c>
      <c r="B969" s="40" t="s">
        <v>1580</v>
      </c>
      <c r="C969" s="41" t="s">
        <v>27</v>
      </c>
      <c r="D969" s="29" t="s">
        <v>2619</v>
      </c>
      <c r="E969" s="30" t="s">
        <v>43</v>
      </c>
      <c r="F969" s="62">
        <v>6</v>
      </c>
      <c r="G969" s="53">
        <v>31.87</v>
      </c>
      <c r="H969" s="53">
        <f t="shared" si="134"/>
        <v>41.84</v>
      </c>
      <c r="I969" s="53">
        <f t="shared" si="135"/>
        <v>251.04</v>
      </c>
      <c r="J969" s="54">
        <f t="shared" si="133"/>
        <v>2.9984969299564175E-6</v>
      </c>
    </row>
    <row r="970" spans="1:10" ht="25.5" x14ac:dyDescent="0.2">
      <c r="A970" s="39" t="s">
        <v>1581</v>
      </c>
      <c r="B970" s="40" t="s">
        <v>1582</v>
      </c>
      <c r="C970" s="41" t="s">
        <v>27</v>
      </c>
      <c r="D970" s="29" t="s">
        <v>2620</v>
      </c>
      <c r="E970" s="30" t="s">
        <v>43</v>
      </c>
      <c r="F970" s="62">
        <v>3</v>
      </c>
      <c r="G970" s="53">
        <v>17.62</v>
      </c>
      <c r="H970" s="53">
        <f t="shared" si="134"/>
        <v>23.13</v>
      </c>
      <c r="I970" s="53">
        <f t="shared" si="135"/>
        <v>69.39</v>
      </c>
      <c r="J970" s="54">
        <f t="shared" si="133"/>
        <v>8.2881493773771444E-7</v>
      </c>
    </row>
    <row r="971" spans="1:10" ht="25.5" x14ac:dyDescent="0.2">
      <c r="A971" s="39" t="s">
        <v>1583</v>
      </c>
      <c r="B971" s="40" t="s">
        <v>1584</v>
      </c>
      <c r="C971" s="41" t="s">
        <v>27</v>
      </c>
      <c r="D971" s="29" t="s">
        <v>2621</v>
      </c>
      <c r="E971" s="30" t="s">
        <v>43</v>
      </c>
      <c r="F971" s="62">
        <v>3</v>
      </c>
      <c r="G971" s="53">
        <v>20.170000000000002</v>
      </c>
      <c r="H971" s="53">
        <f t="shared" si="134"/>
        <v>26.48</v>
      </c>
      <c r="I971" s="53">
        <f t="shared" si="135"/>
        <v>79.44</v>
      </c>
      <c r="J971" s="54">
        <f t="shared" si="133"/>
        <v>9.4885514705121814E-7</v>
      </c>
    </row>
    <row r="972" spans="1:10" ht="25.5" x14ac:dyDescent="0.2">
      <c r="A972" s="39" t="s">
        <v>1585</v>
      </c>
      <c r="B972" s="40" t="s">
        <v>1586</v>
      </c>
      <c r="C972" s="41" t="s">
        <v>27</v>
      </c>
      <c r="D972" s="29" t="s">
        <v>2622</v>
      </c>
      <c r="E972" s="30" t="s">
        <v>43</v>
      </c>
      <c r="F972" s="62">
        <v>10</v>
      </c>
      <c r="G972" s="53">
        <v>26.14</v>
      </c>
      <c r="H972" s="53">
        <f t="shared" si="134"/>
        <v>34.32</v>
      </c>
      <c r="I972" s="53">
        <f t="shared" si="135"/>
        <v>343.2</v>
      </c>
      <c r="J972" s="54">
        <f t="shared" si="133"/>
        <v>4.0992835658103991E-6</v>
      </c>
    </row>
    <row r="973" spans="1:10" ht="25.5" x14ac:dyDescent="0.2">
      <c r="A973" s="39" t="s">
        <v>1587</v>
      </c>
      <c r="B973" s="40" t="s">
        <v>1588</v>
      </c>
      <c r="C973" s="41" t="s">
        <v>27</v>
      </c>
      <c r="D973" s="29" t="s">
        <v>2623</v>
      </c>
      <c r="E973" s="30" t="s">
        <v>43</v>
      </c>
      <c r="F973" s="62">
        <v>22</v>
      </c>
      <c r="G973" s="53">
        <v>25.72</v>
      </c>
      <c r="H973" s="53">
        <f t="shared" si="134"/>
        <v>33.770000000000003</v>
      </c>
      <c r="I973" s="53">
        <f t="shared" si="135"/>
        <v>742.94</v>
      </c>
      <c r="J973" s="54">
        <f t="shared" si="133"/>
        <v>8.873897821629306E-6</v>
      </c>
    </row>
    <row r="974" spans="1:10" ht="25.5" x14ac:dyDescent="0.2">
      <c r="A974" s="39" t="s">
        <v>1589</v>
      </c>
      <c r="B974" s="40" t="s">
        <v>1590</v>
      </c>
      <c r="C974" s="41" t="s">
        <v>27</v>
      </c>
      <c r="D974" s="29" t="s">
        <v>2624</v>
      </c>
      <c r="E974" s="30" t="s">
        <v>43</v>
      </c>
      <c r="F974" s="62">
        <v>3</v>
      </c>
      <c r="G974" s="53">
        <v>39.6</v>
      </c>
      <c r="H974" s="53">
        <f t="shared" si="134"/>
        <v>51.99</v>
      </c>
      <c r="I974" s="53">
        <f t="shared" si="135"/>
        <v>155.97</v>
      </c>
      <c r="J974" s="54">
        <f t="shared" si="133"/>
        <v>1.8629523827489741E-6</v>
      </c>
    </row>
    <row r="975" spans="1:10" ht="51" x14ac:dyDescent="0.2">
      <c r="A975" s="39" t="s">
        <v>1591</v>
      </c>
      <c r="B975" s="40" t="s">
        <v>1592</v>
      </c>
      <c r="C975" s="41" t="s">
        <v>30</v>
      </c>
      <c r="D975" s="29" t="s">
        <v>1593</v>
      </c>
      <c r="E975" s="30" t="s">
        <v>43</v>
      </c>
      <c r="F975" s="62">
        <v>7</v>
      </c>
      <c r="G975" s="53">
        <v>39.85</v>
      </c>
      <c r="H975" s="53">
        <f t="shared" si="134"/>
        <v>52.32</v>
      </c>
      <c r="I975" s="53">
        <f t="shared" si="135"/>
        <v>366.24</v>
      </c>
      <c r="J975" s="54">
        <f t="shared" si="133"/>
        <v>4.3744802247738947E-6</v>
      </c>
    </row>
    <row r="976" spans="1:10" ht="51" x14ac:dyDescent="0.2">
      <c r="A976" s="39" t="s">
        <v>1594</v>
      </c>
      <c r="B976" s="40" t="s">
        <v>1595</v>
      </c>
      <c r="C976" s="41" t="s">
        <v>30</v>
      </c>
      <c r="D976" s="29" t="s">
        <v>1596</v>
      </c>
      <c r="E976" s="30" t="s">
        <v>43</v>
      </c>
      <c r="F976" s="62">
        <v>3</v>
      </c>
      <c r="G976" s="53">
        <v>44.81</v>
      </c>
      <c r="H976" s="53">
        <f t="shared" si="134"/>
        <v>58.83</v>
      </c>
      <c r="I976" s="53">
        <f t="shared" si="135"/>
        <v>176.49</v>
      </c>
      <c r="J976" s="54">
        <f t="shared" si="133"/>
        <v>2.1080494071383372E-6</v>
      </c>
    </row>
    <row r="977" spans="1:10" ht="51" x14ac:dyDescent="0.2">
      <c r="A977" s="39" t="s">
        <v>1597</v>
      </c>
      <c r="B977" s="40" t="s">
        <v>1598</v>
      </c>
      <c r="C977" s="41" t="s">
        <v>30</v>
      </c>
      <c r="D977" s="29" t="s">
        <v>1599</v>
      </c>
      <c r="E977" s="30" t="s">
        <v>43</v>
      </c>
      <c r="F977" s="62">
        <v>2</v>
      </c>
      <c r="G977" s="53">
        <v>67.930000000000007</v>
      </c>
      <c r="H977" s="53">
        <f t="shared" si="134"/>
        <v>89.19</v>
      </c>
      <c r="I977" s="53">
        <f t="shared" si="135"/>
        <v>178.38</v>
      </c>
      <c r="J977" s="54">
        <f t="shared" si="133"/>
        <v>2.1306241330689364E-6</v>
      </c>
    </row>
    <row r="978" spans="1:10" ht="51" x14ac:dyDescent="0.2">
      <c r="A978" s="39" t="s">
        <v>1600</v>
      </c>
      <c r="B978" s="40" t="s">
        <v>1601</v>
      </c>
      <c r="C978" s="41" t="s">
        <v>30</v>
      </c>
      <c r="D978" s="29" t="s">
        <v>1602</v>
      </c>
      <c r="E978" s="30" t="s">
        <v>43</v>
      </c>
      <c r="F978" s="62">
        <v>1</v>
      </c>
      <c r="G978" s="53">
        <v>358.89</v>
      </c>
      <c r="H978" s="53">
        <f t="shared" si="134"/>
        <v>471.19</v>
      </c>
      <c r="I978" s="53">
        <f t="shared" si="135"/>
        <v>471.19</v>
      </c>
      <c r="J978" s="54">
        <f t="shared" si="133"/>
        <v>5.6280344503910306E-6</v>
      </c>
    </row>
    <row r="979" spans="1:10" ht="38.25" x14ac:dyDescent="0.2">
      <c r="A979" s="39" t="s">
        <v>1603</v>
      </c>
      <c r="B979" s="40" t="s">
        <v>1604</v>
      </c>
      <c r="C979" s="41" t="s">
        <v>30</v>
      </c>
      <c r="D979" s="29" t="s">
        <v>1605</v>
      </c>
      <c r="E979" s="30" t="s">
        <v>43</v>
      </c>
      <c r="F979" s="62">
        <v>286</v>
      </c>
      <c r="G979" s="53">
        <v>5.31</v>
      </c>
      <c r="H979" s="53">
        <f t="shared" si="134"/>
        <v>6.97</v>
      </c>
      <c r="I979" s="53">
        <f t="shared" si="135"/>
        <v>1993.42</v>
      </c>
      <c r="J979" s="54">
        <f t="shared" si="133"/>
        <v>2.3810005378082068E-5</v>
      </c>
    </row>
    <row r="980" spans="1:10" ht="38.25" x14ac:dyDescent="0.2">
      <c r="A980" s="39" t="s">
        <v>1606</v>
      </c>
      <c r="B980" s="40" t="s">
        <v>1607</v>
      </c>
      <c r="C980" s="41" t="s">
        <v>30</v>
      </c>
      <c r="D980" s="29" t="s">
        <v>1608</v>
      </c>
      <c r="E980" s="30" t="s">
        <v>43</v>
      </c>
      <c r="F980" s="62">
        <v>6</v>
      </c>
      <c r="G980" s="53">
        <v>8.31</v>
      </c>
      <c r="H980" s="53">
        <f t="shared" si="134"/>
        <v>10.91</v>
      </c>
      <c r="I980" s="53">
        <f t="shared" si="135"/>
        <v>65.459999999999994</v>
      </c>
      <c r="J980" s="54">
        <f t="shared" si="133"/>
        <v>7.8187384096138891E-7</v>
      </c>
    </row>
    <row r="981" spans="1:10" ht="38.25" x14ac:dyDescent="0.2">
      <c r="A981" s="39" t="s">
        <v>1609</v>
      </c>
      <c r="B981" s="40" t="s">
        <v>1499</v>
      </c>
      <c r="C981" s="41" t="s">
        <v>30</v>
      </c>
      <c r="D981" s="29" t="s">
        <v>1500</v>
      </c>
      <c r="E981" s="30" t="s">
        <v>43</v>
      </c>
      <c r="F981" s="62">
        <v>8</v>
      </c>
      <c r="G981" s="53">
        <v>19.53</v>
      </c>
      <c r="H981" s="53">
        <f t="shared" si="134"/>
        <v>25.64</v>
      </c>
      <c r="I981" s="53">
        <f t="shared" si="135"/>
        <v>205.12</v>
      </c>
      <c r="J981" s="54">
        <f t="shared" si="133"/>
        <v>2.4500146999388957E-6</v>
      </c>
    </row>
    <row r="982" spans="1:10" ht="38.25" x14ac:dyDescent="0.2">
      <c r="A982" s="39" t="s">
        <v>1610</v>
      </c>
      <c r="B982" s="40" t="s">
        <v>1611</v>
      </c>
      <c r="C982" s="41" t="s">
        <v>30</v>
      </c>
      <c r="D982" s="29" t="s">
        <v>1612</v>
      </c>
      <c r="E982" s="30" t="s">
        <v>43</v>
      </c>
      <c r="F982" s="62">
        <v>6</v>
      </c>
      <c r="G982" s="53">
        <v>41.87</v>
      </c>
      <c r="H982" s="53">
        <f t="shared" si="134"/>
        <v>54.97</v>
      </c>
      <c r="I982" s="53">
        <f t="shared" si="135"/>
        <v>329.82</v>
      </c>
      <c r="J982" s="54">
        <f t="shared" si="133"/>
        <v>3.939468839381077E-6</v>
      </c>
    </row>
    <row r="983" spans="1:10" ht="25.5" x14ac:dyDescent="0.2">
      <c r="A983" s="44" t="s">
        <v>1613</v>
      </c>
      <c r="B983" s="45" t="s">
        <v>1614</v>
      </c>
      <c r="C983" s="46" t="s">
        <v>30</v>
      </c>
      <c r="D983" s="32" t="s">
        <v>1615</v>
      </c>
      <c r="E983" s="33" t="s">
        <v>43</v>
      </c>
      <c r="F983" s="64">
        <v>119</v>
      </c>
      <c r="G983" s="57">
        <v>3.97</v>
      </c>
      <c r="H983" s="57">
        <f t="shared" si="134"/>
        <v>5.21</v>
      </c>
      <c r="I983" s="57">
        <f t="shared" si="135"/>
        <v>619.99</v>
      </c>
      <c r="J983" s="58">
        <f t="shared" si="133"/>
        <v>7.4053462061969379E-6</v>
      </c>
    </row>
    <row r="984" spans="1:10" ht="25.5" x14ac:dyDescent="0.2">
      <c r="A984" s="44" t="s">
        <v>1616</v>
      </c>
      <c r="B984" s="45" t="s">
        <v>1617</v>
      </c>
      <c r="C984" s="46" t="s">
        <v>30</v>
      </c>
      <c r="D984" s="32" t="s">
        <v>1618</v>
      </c>
      <c r="E984" s="33" t="s">
        <v>43</v>
      </c>
      <c r="F984" s="64">
        <v>69</v>
      </c>
      <c r="G984" s="57">
        <v>5.93</v>
      </c>
      <c r="H984" s="57">
        <f t="shared" si="134"/>
        <v>7.79</v>
      </c>
      <c r="I984" s="57">
        <f t="shared" si="135"/>
        <v>537.51</v>
      </c>
      <c r="J984" s="58">
        <f t="shared" si="133"/>
        <v>6.4201803888658146E-6</v>
      </c>
    </row>
    <row r="985" spans="1:10" ht="25.5" x14ac:dyDescent="0.2">
      <c r="A985" s="39" t="s">
        <v>1619</v>
      </c>
      <c r="B985" s="40" t="s">
        <v>1620</v>
      </c>
      <c r="C985" s="41" t="s">
        <v>30</v>
      </c>
      <c r="D985" s="29" t="s">
        <v>1621</v>
      </c>
      <c r="E985" s="30" t="s">
        <v>43</v>
      </c>
      <c r="F985" s="62">
        <v>7</v>
      </c>
      <c r="G985" s="53">
        <v>5.55</v>
      </c>
      <c r="H985" s="53">
        <f t="shared" si="134"/>
        <v>7.29</v>
      </c>
      <c r="I985" s="53">
        <f t="shared" si="135"/>
        <v>51.03</v>
      </c>
      <c r="J985" s="54">
        <f t="shared" si="133"/>
        <v>6.0951760012617905E-7</v>
      </c>
    </row>
    <row r="986" spans="1:10" ht="25.5" x14ac:dyDescent="0.2">
      <c r="A986" s="39" t="s">
        <v>1622</v>
      </c>
      <c r="B986" s="40" t="s">
        <v>1623</v>
      </c>
      <c r="C986" s="41" t="s">
        <v>30</v>
      </c>
      <c r="D986" s="29" t="s">
        <v>1624</v>
      </c>
      <c r="E986" s="30" t="s">
        <v>43</v>
      </c>
      <c r="F986" s="62">
        <v>5</v>
      </c>
      <c r="G986" s="53">
        <v>9.61</v>
      </c>
      <c r="H986" s="53">
        <f t="shared" si="134"/>
        <v>12.62</v>
      </c>
      <c r="I986" s="53">
        <f t="shared" si="135"/>
        <v>63.1</v>
      </c>
      <c r="J986" s="54">
        <f t="shared" si="133"/>
        <v>7.5368529429672548E-7</v>
      </c>
    </row>
    <row r="987" spans="1:10" ht="38.25" x14ac:dyDescent="0.2">
      <c r="A987" s="39" t="s">
        <v>1625</v>
      </c>
      <c r="B987" s="40" t="s">
        <v>1626</v>
      </c>
      <c r="C987" s="41" t="s">
        <v>30</v>
      </c>
      <c r="D987" s="29" t="s">
        <v>1627</v>
      </c>
      <c r="E987" s="30" t="s">
        <v>43</v>
      </c>
      <c r="F987" s="62">
        <v>322</v>
      </c>
      <c r="G987" s="53">
        <v>7.4</v>
      </c>
      <c r="H987" s="53">
        <f t="shared" si="134"/>
        <v>9.7200000000000006</v>
      </c>
      <c r="I987" s="53">
        <f t="shared" si="135"/>
        <v>3129.84</v>
      </c>
      <c r="J987" s="54">
        <f t="shared" si="133"/>
        <v>3.7383746141072319E-5</v>
      </c>
    </row>
    <row r="988" spans="1:10" ht="38.25" x14ac:dyDescent="0.2">
      <c r="A988" s="39" t="s">
        <v>1628</v>
      </c>
      <c r="B988" s="40" t="s">
        <v>1629</v>
      </c>
      <c r="C988" s="41" t="s">
        <v>30</v>
      </c>
      <c r="D988" s="29" t="s">
        <v>1630</v>
      </c>
      <c r="E988" s="30" t="s">
        <v>43</v>
      </c>
      <c r="F988" s="62">
        <v>51</v>
      </c>
      <c r="G988" s="53">
        <v>10.81</v>
      </c>
      <c r="H988" s="53">
        <f t="shared" si="134"/>
        <v>14.19</v>
      </c>
      <c r="I988" s="53">
        <f t="shared" si="135"/>
        <v>723.69</v>
      </c>
      <c r="J988" s="54">
        <f t="shared" si="133"/>
        <v>8.643970057521352E-6</v>
      </c>
    </row>
    <row r="989" spans="1:10" ht="25.5" x14ac:dyDescent="0.2">
      <c r="A989" s="39" t="s">
        <v>1631</v>
      </c>
      <c r="B989" s="40" t="s">
        <v>1511</v>
      </c>
      <c r="C989" s="41" t="s">
        <v>30</v>
      </c>
      <c r="D989" s="29" t="s">
        <v>1512</v>
      </c>
      <c r="E989" s="30" t="s">
        <v>43</v>
      </c>
      <c r="F989" s="62">
        <v>9</v>
      </c>
      <c r="G989" s="53">
        <v>12.76</v>
      </c>
      <c r="H989" s="53">
        <f t="shared" si="134"/>
        <v>16.75</v>
      </c>
      <c r="I989" s="53">
        <f t="shared" si="135"/>
        <v>150.75</v>
      </c>
      <c r="J989" s="54">
        <f t="shared" si="133"/>
        <v>1.8006031397025571E-6</v>
      </c>
    </row>
    <row r="990" spans="1:10" ht="38.25" x14ac:dyDescent="0.2">
      <c r="A990" s="39" t="s">
        <v>1632</v>
      </c>
      <c r="B990" s="40" t="s">
        <v>1633</v>
      </c>
      <c r="C990" s="41" t="s">
        <v>30</v>
      </c>
      <c r="D990" s="29" t="s">
        <v>1634</v>
      </c>
      <c r="E990" s="30" t="s">
        <v>43</v>
      </c>
      <c r="F990" s="62">
        <v>6</v>
      </c>
      <c r="G990" s="53">
        <v>17.690000000000001</v>
      </c>
      <c r="H990" s="53">
        <f t="shared" si="134"/>
        <v>23.23</v>
      </c>
      <c r="I990" s="53">
        <f t="shared" si="135"/>
        <v>139.38</v>
      </c>
      <c r="J990" s="54">
        <f t="shared" si="133"/>
        <v>1.6647964551359364E-6</v>
      </c>
    </row>
    <row r="991" spans="1:10" ht="25.5" x14ac:dyDescent="0.2">
      <c r="A991" s="39" t="s">
        <v>1635</v>
      </c>
      <c r="B991" s="40" t="s">
        <v>1514</v>
      </c>
      <c r="C991" s="41" t="s">
        <v>30</v>
      </c>
      <c r="D991" s="29" t="s">
        <v>1515</v>
      </c>
      <c r="E991" s="30" t="s">
        <v>43</v>
      </c>
      <c r="F991" s="62">
        <v>30</v>
      </c>
      <c r="G991" s="53">
        <v>43.31</v>
      </c>
      <c r="H991" s="53">
        <f t="shared" si="134"/>
        <v>56.86</v>
      </c>
      <c r="I991" s="53">
        <f t="shared" si="135"/>
        <v>1705.8</v>
      </c>
      <c r="J991" s="54">
        <f t="shared" si="133"/>
        <v>2.0374585974823363E-5</v>
      </c>
    </row>
    <row r="992" spans="1:10" ht="25.5" x14ac:dyDescent="0.2">
      <c r="A992" s="39" t="s">
        <v>1636</v>
      </c>
      <c r="B992" s="40" t="s">
        <v>1517</v>
      </c>
      <c r="C992" s="41" t="s">
        <v>30</v>
      </c>
      <c r="D992" s="29" t="s">
        <v>1518</v>
      </c>
      <c r="E992" s="30" t="s">
        <v>43</v>
      </c>
      <c r="F992" s="62">
        <v>2</v>
      </c>
      <c r="G992" s="53">
        <v>112.74</v>
      </c>
      <c r="H992" s="53">
        <f t="shared" si="134"/>
        <v>148.02000000000001</v>
      </c>
      <c r="I992" s="53">
        <f t="shared" si="135"/>
        <v>296.04000000000002</v>
      </c>
      <c r="J992" s="54">
        <f t="shared" si="133"/>
        <v>3.5359904044944945E-6</v>
      </c>
    </row>
    <row r="993" spans="1:10" ht="25.5" x14ac:dyDescent="0.2">
      <c r="A993" s="39" t="s">
        <v>1637</v>
      </c>
      <c r="B993" s="40" t="s">
        <v>1638</v>
      </c>
      <c r="C993" s="41" t="s">
        <v>30</v>
      </c>
      <c r="D993" s="29" t="s">
        <v>1639</v>
      </c>
      <c r="E993" s="30" t="s">
        <v>43</v>
      </c>
      <c r="F993" s="62">
        <v>2</v>
      </c>
      <c r="G993" s="53">
        <v>134.44</v>
      </c>
      <c r="H993" s="53">
        <f t="shared" si="134"/>
        <v>176.51</v>
      </c>
      <c r="I993" s="53">
        <f t="shared" si="135"/>
        <v>353.02</v>
      </c>
      <c r="J993" s="54">
        <f t="shared" si="133"/>
        <v>4.2165765862540413E-6</v>
      </c>
    </row>
    <row r="994" spans="1:10" ht="38.25" x14ac:dyDescent="0.2">
      <c r="A994" s="39" t="s">
        <v>1640</v>
      </c>
      <c r="B994" s="40" t="s">
        <v>1641</v>
      </c>
      <c r="C994" s="41" t="s">
        <v>30</v>
      </c>
      <c r="D994" s="29" t="s">
        <v>1642</v>
      </c>
      <c r="E994" s="30" t="s">
        <v>43</v>
      </c>
      <c r="F994" s="62">
        <v>231</v>
      </c>
      <c r="G994" s="53">
        <v>12.55</v>
      </c>
      <c r="H994" s="53">
        <f t="shared" si="134"/>
        <v>16.48</v>
      </c>
      <c r="I994" s="53">
        <f t="shared" si="135"/>
        <v>3806.88</v>
      </c>
      <c r="J994" s="54">
        <f t="shared" si="133"/>
        <v>4.5470514629989194E-5</v>
      </c>
    </row>
    <row r="995" spans="1:10" ht="38.25" x14ac:dyDescent="0.2">
      <c r="A995" s="39" t="s">
        <v>1643</v>
      </c>
      <c r="B995" s="40" t="s">
        <v>1644</v>
      </c>
      <c r="C995" s="41" t="s">
        <v>30</v>
      </c>
      <c r="D995" s="29" t="s">
        <v>1645</v>
      </c>
      <c r="E995" s="30" t="s">
        <v>43</v>
      </c>
      <c r="F995" s="62">
        <v>57</v>
      </c>
      <c r="G995" s="53">
        <v>16.18</v>
      </c>
      <c r="H995" s="53">
        <f t="shared" si="134"/>
        <v>21.24</v>
      </c>
      <c r="I995" s="53">
        <f t="shared" si="135"/>
        <v>1210.68</v>
      </c>
      <c r="J995" s="54">
        <f t="shared" si="133"/>
        <v>1.4460724438972419E-5</v>
      </c>
    </row>
    <row r="996" spans="1:10" ht="25.5" x14ac:dyDescent="0.2">
      <c r="A996" s="39" t="s">
        <v>1646</v>
      </c>
      <c r="B996" s="40" t="s">
        <v>1647</v>
      </c>
      <c r="C996" s="41" t="s">
        <v>30</v>
      </c>
      <c r="D996" s="29" t="s">
        <v>1648</v>
      </c>
      <c r="E996" s="30" t="s">
        <v>43</v>
      </c>
      <c r="F996" s="62">
        <v>297</v>
      </c>
      <c r="G996" s="53">
        <v>6.61</v>
      </c>
      <c r="H996" s="53">
        <f t="shared" si="134"/>
        <v>8.68</v>
      </c>
      <c r="I996" s="53">
        <f t="shared" si="135"/>
        <v>2577.96</v>
      </c>
      <c r="J996" s="54">
        <f t="shared" si="133"/>
        <v>3.079192616933734E-5</v>
      </c>
    </row>
    <row r="997" spans="1:10" ht="25.5" x14ac:dyDescent="0.2">
      <c r="A997" s="39" t="s">
        <v>1649</v>
      </c>
      <c r="B997" s="40" t="s">
        <v>1650</v>
      </c>
      <c r="C997" s="41" t="s">
        <v>30</v>
      </c>
      <c r="D997" s="29" t="s">
        <v>1651</v>
      </c>
      <c r="E997" s="30" t="s">
        <v>43</v>
      </c>
      <c r="F997" s="62">
        <v>68</v>
      </c>
      <c r="G997" s="53">
        <v>16.329999999999998</v>
      </c>
      <c r="H997" s="53">
        <f t="shared" si="134"/>
        <v>21.44</v>
      </c>
      <c r="I997" s="53">
        <f t="shared" si="135"/>
        <v>1457.92</v>
      </c>
      <c r="J997" s="54">
        <f t="shared" si="133"/>
        <v>1.7413833031078953E-5</v>
      </c>
    </row>
    <row r="998" spans="1:10" ht="25.5" x14ac:dyDescent="0.2">
      <c r="A998" s="39" t="s">
        <v>1652</v>
      </c>
      <c r="B998" s="40" t="s">
        <v>1653</v>
      </c>
      <c r="C998" s="41" t="s">
        <v>30</v>
      </c>
      <c r="D998" s="29" t="s">
        <v>1654</v>
      </c>
      <c r="E998" s="30" t="s">
        <v>43</v>
      </c>
      <c r="F998" s="62">
        <v>4</v>
      </c>
      <c r="G998" s="53">
        <v>23.81</v>
      </c>
      <c r="H998" s="53">
        <f t="shared" si="134"/>
        <v>31.26</v>
      </c>
      <c r="I998" s="53">
        <f t="shared" si="135"/>
        <v>125.04</v>
      </c>
      <c r="J998" s="54">
        <f t="shared" si="133"/>
        <v>1.4935152012498027E-6</v>
      </c>
    </row>
    <row r="999" spans="1:10" ht="25.5" x14ac:dyDescent="0.2">
      <c r="A999" s="39" t="s">
        <v>1655</v>
      </c>
      <c r="B999" s="40" t="s">
        <v>1656</v>
      </c>
      <c r="C999" s="41" t="s">
        <v>30</v>
      </c>
      <c r="D999" s="29" t="s">
        <v>1657</v>
      </c>
      <c r="E999" s="30" t="s">
        <v>43</v>
      </c>
      <c r="F999" s="62">
        <v>7</v>
      </c>
      <c r="G999" s="53">
        <v>27.48</v>
      </c>
      <c r="H999" s="53">
        <f t="shared" si="134"/>
        <v>36.08</v>
      </c>
      <c r="I999" s="53">
        <f t="shared" si="135"/>
        <v>252.56</v>
      </c>
      <c r="J999" s="54">
        <f t="shared" si="133"/>
        <v>3.0166522650963706E-6</v>
      </c>
    </row>
    <row r="1000" spans="1:10" ht="25.5" x14ac:dyDescent="0.2">
      <c r="A1000" s="39" t="s">
        <v>1658</v>
      </c>
      <c r="B1000" s="40" t="s">
        <v>1659</v>
      </c>
      <c r="C1000" s="41" t="s">
        <v>30</v>
      </c>
      <c r="D1000" s="29" t="s">
        <v>1660</v>
      </c>
      <c r="E1000" s="30" t="s">
        <v>43</v>
      </c>
      <c r="F1000" s="62">
        <v>30</v>
      </c>
      <c r="G1000" s="53">
        <v>49.18</v>
      </c>
      <c r="H1000" s="53">
        <f t="shared" si="134"/>
        <v>64.569999999999993</v>
      </c>
      <c r="I1000" s="53">
        <f t="shared" si="135"/>
        <v>1937.1</v>
      </c>
      <c r="J1000" s="54">
        <f t="shared" si="133"/>
        <v>2.3137302433949079E-5</v>
      </c>
    </row>
    <row r="1001" spans="1:10" ht="25.5" x14ac:dyDescent="0.2">
      <c r="A1001" s="39" t="s">
        <v>1661</v>
      </c>
      <c r="B1001" s="40" t="s">
        <v>1662</v>
      </c>
      <c r="C1001" s="41" t="s">
        <v>30</v>
      </c>
      <c r="D1001" s="29" t="s">
        <v>1663</v>
      </c>
      <c r="E1001" s="30" t="s">
        <v>43</v>
      </c>
      <c r="F1001" s="62">
        <v>4</v>
      </c>
      <c r="G1001" s="53">
        <v>84.48</v>
      </c>
      <c r="H1001" s="53">
        <f t="shared" si="134"/>
        <v>110.91</v>
      </c>
      <c r="I1001" s="53">
        <f t="shared" si="135"/>
        <v>443.64</v>
      </c>
      <c r="J1001" s="54">
        <f t="shared" si="133"/>
        <v>5.2989690009793859E-6</v>
      </c>
    </row>
    <row r="1002" spans="1:10" ht="25.5" x14ac:dyDescent="0.2">
      <c r="A1002" s="39" t="s">
        <v>1664</v>
      </c>
      <c r="B1002" s="40" t="s">
        <v>1665</v>
      </c>
      <c r="C1002" s="41" t="s">
        <v>30</v>
      </c>
      <c r="D1002" s="29" t="s">
        <v>1666</v>
      </c>
      <c r="E1002" s="30" t="s">
        <v>43</v>
      </c>
      <c r="F1002" s="62">
        <v>4</v>
      </c>
      <c r="G1002" s="53">
        <v>111.73</v>
      </c>
      <c r="H1002" s="53">
        <f t="shared" si="134"/>
        <v>146.69</v>
      </c>
      <c r="I1002" s="53">
        <f t="shared" si="135"/>
        <v>586.76</v>
      </c>
      <c r="J1002" s="54">
        <f t="shared" si="133"/>
        <v>7.0084371359991535E-6</v>
      </c>
    </row>
    <row r="1003" spans="1:10" ht="38.25" x14ac:dyDescent="0.2">
      <c r="A1003" s="39" t="s">
        <v>1667</v>
      </c>
      <c r="B1003" s="40" t="s">
        <v>1668</v>
      </c>
      <c r="C1003" s="41" t="s">
        <v>30</v>
      </c>
      <c r="D1003" s="29" t="s">
        <v>1669</v>
      </c>
      <c r="E1003" s="30" t="s">
        <v>43</v>
      </c>
      <c r="F1003" s="62">
        <v>22</v>
      </c>
      <c r="G1003" s="53">
        <v>6.49</v>
      </c>
      <c r="H1003" s="53">
        <f t="shared" si="134"/>
        <v>8.52</v>
      </c>
      <c r="I1003" s="53">
        <f t="shared" si="135"/>
        <v>187.44</v>
      </c>
      <c r="J1003" s="54">
        <f t="shared" si="133"/>
        <v>2.2388394859426024E-6</v>
      </c>
    </row>
    <row r="1004" spans="1:10" ht="25.5" x14ac:dyDescent="0.2">
      <c r="A1004" s="39" t="s">
        <v>1670</v>
      </c>
      <c r="B1004" s="40" t="s">
        <v>1671</v>
      </c>
      <c r="C1004" s="41" t="s">
        <v>30</v>
      </c>
      <c r="D1004" s="29" t="s">
        <v>1672</v>
      </c>
      <c r="E1004" s="30" t="s">
        <v>43</v>
      </c>
      <c r="F1004" s="62">
        <v>10</v>
      </c>
      <c r="G1004" s="53">
        <v>5.62</v>
      </c>
      <c r="H1004" s="53">
        <f t="shared" si="134"/>
        <v>7.38</v>
      </c>
      <c r="I1004" s="53">
        <f t="shared" si="135"/>
        <v>73.8</v>
      </c>
      <c r="J1004" s="54">
        <f t="shared" si="133"/>
        <v>8.814892982424459E-7</v>
      </c>
    </row>
    <row r="1005" spans="1:10" ht="25.5" x14ac:dyDescent="0.2">
      <c r="A1005" s="39" t="s">
        <v>1673</v>
      </c>
      <c r="B1005" s="40" t="s">
        <v>1674</v>
      </c>
      <c r="C1005" s="41" t="s">
        <v>30</v>
      </c>
      <c r="D1005" s="29" t="s">
        <v>1675</v>
      </c>
      <c r="E1005" s="30" t="s">
        <v>43</v>
      </c>
      <c r="F1005" s="62">
        <v>1</v>
      </c>
      <c r="G1005" s="53">
        <v>8.0500000000000007</v>
      </c>
      <c r="H1005" s="53">
        <f t="shared" si="134"/>
        <v>10.57</v>
      </c>
      <c r="I1005" s="53">
        <f t="shared" si="135"/>
        <v>10.57</v>
      </c>
      <c r="J1005" s="54">
        <f t="shared" si="133"/>
        <v>1.2625124501927715E-7</v>
      </c>
    </row>
    <row r="1006" spans="1:10" ht="25.5" x14ac:dyDescent="0.2">
      <c r="A1006" s="39" t="s">
        <v>1676</v>
      </c>
      <c r="B1006" s="40" t="s">
        <v>1677</v>
      </c>
      <c r="C1006" s="41" t="s">
        <v>30</v>
      </c>
      <c r="D1006" s="29" t="s">
        <v>1678</v>
      </c>
      <c r="E1006" s="30" t="s">
        <v>43</v>
      </c>
      <c r="F1006" s="62">
        <v>1</v>
      </c>
      <c r="G1006" s="53">
        <v>9.34</v>
      </c>
      <c r="H1006" s="53">
        <f t="shared" si="134"/>
        <v>12.26</v>
      </c>
      <c r="I1006" s="53">
        <f t="shared" si="135"/>
        <v>12.26</v>
      </c>
      <c r="J1006" s="54">
        <f t="shared" si="133"/>
        <v>1.4643711106304046E-7</v>
      </c>
    </row>
    <row r="1007" spans="1:10" ht="25.5" x14ac:dyDescent="0.2">
      <c r="A1007" s="39" t="s">
        <v>1679</v>
      </c>
      <c r="B1007" s="40" t="s">
        <v>1680</v>
      </c>
      <c r="C1007" s="41" t="s">
        <v>30</v>
      </c>
      <c r="D1007" s="29" t="s">
        <v>1681</v>
      </c>
      <c r="E1007" s="30" t="s">
        <v>43</v>
      </c>
      <c r="F1007" s="62">
        <v>2</v>
      </c>
      <c r="G1007" s="53">
        <v>13.76</v>
      </c>
      <c r="H1007" s="53">
        <f t="shared" si="134"/>
        <v>18.07</v>
      </c>
      <c r="I1007" s="53">
        <f t="shared" si="135"/>
        <v>36.14</v>
      </c>
      <c r="J1007" s="54">
        <f t="shared" si="133"/>
        <v>4.3166698155124656E-7</v>
      </c>
    </row>
    <row r="1008" spans="1:10" ht="25.5" x14ac:dyDescent="0.2">
      <c r="A1008" s="39" t="s">
        <v>1682</v>
      </c>
      <c r="B1008" s="40" t="s">
        <v>1520</v>
      </c>
      <c r="C1008" s="41" t="s">
        <v>30</v>
      </c>
      <c r="D1008" s="29" t="s">
        <v>1521</v>
      </c>
      <c r="E1008" s="30" t="s">
        <v>43</v>
      </c>
      <c r="F1008" s="62">
        <v>9</v>
      </c>
      <c r="G1008" s="53">
        <v>22.81</v>
      </c>
      <c r="H1008" s="53">
        <f t="shared" si="134"/>
        <v>29.95</v>
      </c>
      <c r="I1008" s="53">
        <f t="shared" si="135"/>
        <v>269.55</v>
      </c>
      <c r="J1008" s="54">
        <f t="shared" si="133"/>
        <v>3.21958591248308E-6</v>
      </c>
    </row>
    <row r="1009" spans="1:10" x14ac:dyDescent="0.2">
      <c r="A1009" s="42" t="s">
        <v>1683</v>
      </c>
      <c r="B1009" s="43"/>
      <c r="C1009" s="43"/>
      <c r="D1009" s="31" t="s">
        <v>2625</v>
      </c>
      <c r="E1009" s="43" t="s">
        <v>2740</v>
      </c>
      <c r="F1009" s="63"/>
      <c r="G1009" s="43"/>
      <c r="H1009" s="43"/>
      <c r="I1009" s="55"/>
      <c r="J1009" s="56"/>
    </row>
    <row r="1010" spans="1:10" ht="25.5" x14ac:dyDescent="0.2">
      <c r="A1010" s="39" t="s">
        <v>1684</v>
      </c>
      <c r="B1010" s="40" t="s">
        <v>1685</v>
      </c>
      <c r="C1010" s="41" t="s">
        <v>22</v>
      </c>
      <c r="D1010" s="29" t="s">
        <v>2626</v>
      </c>
      <c r="E1010" s="30" t="s">
        <v>43</v>
      </c>
      <c r="F1010" s="62">
        <v>3</v>
      </c>
      <c r="G1010" s="53">
        <v>1830.15</v>
      </c>
      <c r="H1010" s="53">
        <f t="shared" ref="H1010:H1032" si="136">ROUND(G1010 * (1 + 31.29 / 100), 2)</f>
        <v>2402.8000000000002</v>
      </c>
      <c r="I1010" s="53">
        <f t="shared" ref="I1010:I1032" si="137">ROUND(F1010 * H1010, 2)</f>
        <v>7208.4</v>
      </c>
      <c r="J1010" s="54">
        <f t="shared" si="133"/>
        <v>8.6099288041339387E-5</v>
      </c>
    </row>
    <row r="1011" spans="1:10" ht="25.5" x14ac:dyDescent="0.2">
      <c r="A1011" s="39" t="s">
        <v>1686</v>
      </c>
      <c r="B1011" s="40" t="s">
        <v>1687</v>
      </c>
      <c r="C1011" s="41" t="s">
        <v>22</v>
      </c>
      <c r="D1011" s="29" t="s">
        <v>2627</v>
      </c>
      <c r="E1011" s="30" t="s">
        <v>43</v>
      </c>
      <c r="F1011" s="62">
        <v>119</v>
      </c>
      <c r="G1011" s="53">
        <v>637.22</v>
      </c>
      <c r="H1011" s="53">
        <f t="shared" si="136"/>
        <v>836.61</v>
      </c>
      <c r="I1011" s="53">
        <f t="shared" si="137"/>
        <v>99556.59</v>
      </c>
      <c r="J1011" s="54">
        <f t="shared" si="133"/>
        <v>1.1891337216058389E-3</v>
      </c>
    </row>
    <row r="1012" spans="1:10" ht="25.5" x14ac:dyDescent="0.2">
      <c r="A1012" s="39" t="s">
        <v>1688</v>
      </c>
      <c r="B1012" s="40" t="s">
        <v>1689</v>
      </c>
      <c r="C1012" s="41" t="s">
        <v>22</v>
      </c>
      <c r="D1012" s="29" t="s">
        <v>2628</v>
      </c>
      <c r="E1012" s="30" t="s">
        <v>43</v>
      </c>
      <c r="F1012" s="62">
        <v>27</v>
      </c>
      <c r="G1012" s="53">
        <v>413.23</v>
      </c>
      <c r="H1012" s="53">
        <f t="shared" si="136"/>
        <v>542.53</v>
      </c>
      <c r="I1012" s="53">
        <f t="shared" si="137"/>
        <v>14648.31</v>
      </c>
      <c r="J1012" s="54">
        <f t="shared" si="133"/>
        <v>1.7496380084468566E-4</v>
      </c>
    </row>
    <row r="1013" spans="1:10" ht="25.5" x14ac:dyDescent="0.2">
      <c r="A1013" s="39" t="s">
        <v>1690</v>
      </c>
      <c r="B1013" s="40" t="s">
        <v>1691</v>
      </c>
      <c r="C1013" s="41" t="s">
        <v>22</v>
      </c>
      <c r="D1013" s="29" t="s">
        <v>2629</v>
      </c>
      <c r="E1013" s="30" t="s">
        <v>43</v>
      </c>
      <c r="F1013" s="62">
        <v>8</v>
      </c>
      <c r="G1013" s="53">
        <v>526.42999999999995</v>
      </c>
      <c r="H1013" s="53">
        <f t="shared" si="136"/>
        <v>691.15</v>
      </c>
      <c r="I1013" s="53">
        <f t="shared" si="137"/>
        <v>5529.2</v>
      </c>
      <c r="J1013" s="54">
        <f t="shared" si="133"/>
        <v>6.6042420431465198E-5</v>
      </c>
    </row>
    <row r="1014" spans="1:10" ht="25.5" x14ac:dyDescent="0.2">
      <c r="A1014" s="39" t="s">
        <v>1692</v>
      </c>
      <c r="B1014" s="40" t="s">
        <v>1693</v>
      </c>
      <c r="C1014" s="41" t="s">
        <v>22</v>
      </c>
      <c r="D1014" s="29" t="s">
        <v>2630</v>
      </c>
      <c r="E1014" s="30" t="s">
        <v>43</v>
      </c>
      <c r="F1014" s="62">
        <v>6</v>
      </c>
      <c r="G1014" s="53">
        <v>191.37</v>
      </c>
      <c r="H1014" s="53">
        <f t="shared" si="136"/>
        <v>251.25</v>
      </c>
      <c r="I1014" s="53">
        <f t="shared" si="137"/>
        <v>1507.5</v>
      </c>
      <c r="J1014" s="54">
        <f t="shared" si="133"/>
        <v>1.8006031397025571E-5</v>
      </c>
    </row>
    <row r="1015" spans="1:10" ht="25.5" x14ac:dyDescent="0.2">
      <c r="A1015" s="39" t="s">
        <v>1694</v>
      </c>
      <c r="B1015" s="40" t="s">
        <v>1695</v>
      </c>
      <c r="C1015" s="41" t="s">
        <v>22</v>
      </c>
      <c r="D1015" s="29" t="s">
        <v>2631</v>
      </c>
      <c r="E1015" s="30" t="s">
        <v>43</v>
      </c>
      <c r="F1015" s="62">
        <v>112</v>
      </c>
      <c r="G1015" s="53">
        <v>567.4</v>
      </c>
      <c r="H1015" s="53">
        <f t="shared" si="136"/>
        <v>744.94</v>
      </c>
      <c r="I1015" s="53">
        <f t="shared" si="137"/>
        <v>83433.279999999999</v>
      </c>
      <c r="J1015" s="54">
        <f t="shared" si="133"/>
        <v>9.9655207909573836E-4</v>
      </c>
    </row>
    <row r="1016" spans="1:10" ht="25.5" x14ac:dyDescent="0.2">
      <c r="A1016" s="39" t="s">
        <v>1696</v>
      </c>
      <c r="B1016" s="40" t="s">
        <v>1697</v>
      </c>
      <c r="C1016" s="41" t="s">
        <v>22</v>
      </c>
      <c r="D1016" s="29" t="s">
        <v>2632</v>
      </c>
      <c r="E1016" s="30" t="s">
        <v>43</v>
      </c>
      <c r="F1016" s="62">
        <v>6</v>
      </c>
      <c r="G1016" s="53">
        <v>1273.17</v>
      </c>
      <c r="H1016" s="53">
        <f t="shared" si="136"/>
        <v>1671.54</v>
      </c>
      <c r="I1016" s="53">
        <f t="shared" si="137"/>
        <v>10029.24</v>
      </c>
      <c r="J1016" s="54">
        <f t="shared" si="133"/>
        <v>1.1979224565725025E-4</v>
      </c>
    </row>
    <row r="1017" spans="1:10" ht="25.5" x14ac:dyDescent="0.2">
      <c r="A1017" s="39" t="s">
        <v>1698</v>
      </c>
      <c r="B1017" s="40" t="s">
        <v>1699</v>
      </c>
      <c r="C1017" s="41" t="s">
        <v>30</v>
      </c>
      <c r="D1017" s="29" t="s">
        <v>1700</v>
      </c>
      <c r="E1017" s="30" t="s">
        <v>43</v>
      </c>
      <c r="F1017" s="62">
        <v>119</v>
      </c>
      <c r="G1017" s="53">
        <v>467.4</v>
      </c>
      <c r="H1017" s="53">
        <f t="shared" si="136"/>
        <v>613.65</v>
      </c>
      <c r="I1017" s="53">
        <f t="shared" si="137"/>
        <v>73024.350000000006</v>
      </c>
      <c r="J1017" s="54">
        <f t="shared" si="133"/>
        <v>8.7222470238632467E-4</v>
      </c>
    </row>
    <row r="1018" spans="1:10" ht="25.5" x14ac:dyDescent="0.2">
      <c r="A1018" s="39" t="s">
        <v>1701</v>
      </c>
      <c r="B1018" s="40" t="s">
        <v>1702</v>
      </c>
      <c r="C1018" s="41" t="s">
        <v>30</v>
      </c>
      <c r="D1018" s="29" t="s">
        <v>1703</v>
      </c>
      <c r="E1018" s="30" t="s">
        <v>43</v>
      </c>
      <c r="F1018" s="62">
        <v>119</v>
      </c>
      <c r="G1018" s="53">
        <v>38.36</v>
      </c>
      <c r="H1018" s="53">
        <f t="shared" si="136"/>
        <v>50.36</v>
      </c>
      <c r="I1018" s="53">
        <f t="shared" si="137"/>
        <v>5992.84</v>
      </c>
      <c r="J1018" s="54">
        <f t="shared" si="133"/>
        <v>7.1580275421128181E-5</v>
      </c>
    </row>
    <row r="1019" spans="1:10" ht="25.5" x14ac:dyDescent="0.2">
      <c r="A1019" s="39" t="s">
        <v>1704</v>
      </c>
      <c r="B1019" s="40" t="s">
        <v>1705</v>
      </c>
      <c r="C1019" s="41" t="s">
        <v>22</v>
      </c>
      <c r="D1019" s="29" t="s">
        <v>2633</v>
      </c>
      <c r="E1019" s="30" t="s">
        <v>43</v>
      </c>
      <c r="F1019" s="62">
        <v>36</v>
      </c>
      <c r="G1019" s="53">
        <v>527.41999999999996</v>
      </c>
      <c r="H1019" s="53">
        <f t="shared" si="136"/>
        <v>692.45</v>
      </c>
      <c r="I1019" s="53">
        <f t="shared" si="137"/>
        <v>24928.2</v>
      </c>
      <c r="J1019" s="54">
        <f t="shared" si="133"/>
        <v>2.9774988515511304E-4</v>
      </c>
    </row>
    <row r="1020" spans="1:10" ht="38.25" x14ac:dyDescent="0.2">
      <c r="A1020" s="39" t="s">
        <v>1706</v>
      </c>
      <c r="B1020" s="40" t="s">
        <v>1707</v>
      </c>
      <c r="C1020" s="41" t="s">
        <v>30</v>
      </c>
      <c r="D1020" s="29" t="s">
        <v>1708</v>
      </c>
      <c r="E1020" s="30" t="s">
        <v>43</v>
      </c>
      <c r="F1020" s="62">
        <v>132</v>
      </c>
      <c r="G1020" s="53">
        <v>77.959999999999994</v>
      </c>
      <c r="H1020" s="53">
        <f t="shared" si="136"/>
        <v>102.35</v>
      </c>
      <c r="I1020" s="53">
        <f t="shared" si="137"/>
        <v>13510.2</v>
      </c>
      <c r="J1020" s="54">
        <f t="shared" si="133"/>
        <v>1.6136987421565166E-4</v>
      </c>
    </row>
    <row r="1021" spans="1:10" ht="38.25" x14ac:dyDescent="0.2">
      <c r="A1021" s="39" t="s">
        <v>1709</v>
      </c>
      <c r="B1021" s="40" t="s">
        <v>1710</v>
      </c>
      <c r="C1021" s="41" t="s">
        <v>30</v>
      </c>
      <c r="D1021" s="29" t="s">
        <v>1711</v>
      </c>
      <c r="E1021" s="30" t="s">
        <v>43</v>
      </c>
      <c r="F1021" s="62">
        <v>3</v>
      </c>
      <c r="G1021" s="53">
        <v>130.03</v>
      </c>
      <c r="H1021" s="53">
        <f t="shared" si="136"/>
        <v>170.72</v>
      </c>
      <c r="I1021" s="53">
        <f t="shared" si="137"/>
        <v>512.16</v>
      </c>
      <c r="J1021" s="54">
        <f t="shared" si="133"/>
        <v>6.1173923982093643E-6</v>
      </c>
    </row>
    <row r="1022" spans="1:10" ht="25.5" x14ac:dyDescent="0.2">
      <c r="A1022" s="39" t="s">
        <v>1712</v>
      </c>
      <c r="B1022" s="40" t="s">
        <v>1481</v>
      </c>
      <c r="C1022" s="41" t="s">
        <v>30</v>
      </c>
      <c r="D1022" s="29" t="s">
        <v>1482</v>
      </c>
      <c r="E1022" s="30" t="s">
        <v>43</v>
      </c>
      <c r="F1022" s="62">
        <v>4</v>
      </c>
      <c r="G1022" s="53">
        <v>120.84</v>
      </c>
      <c r="H1022" s="53">
        <f t="shared" si="136"/>
        <v>158.65</v>
      </c>
      <c r="I1022" s="53">
        <f t="shared" si="137"/>
        <v>634.6</v>
      </c>
      <c r="J1022" s="54">
        <f t="shared" si="133"/>
        <v>7.5798524209303003E-6</v>
      </c>
    </row>
    <row r="1023" spans="1:10" ht="25.5" x14ac:dyDescent="0.2">
      <c r="A1023" s="39" t="s">
        <v>1713</v>
      </c>
      <c r="B1023" s="40" t="s">
        <v>1714</v>
      </c>
      <c r="C1023" s="41" t="s">
        <v>30</v>
      </c>
      <c r="D1023" s="29" t="s">
        <v>1715</v>
      </c>
      <c r="E1023" s="30" t="s">
        <v>43</v>
      </c>
      <c r="F1023" s="62">
        <v>3</v>
      </c>
      <c r="G1023" s="53">
        <v>291.3</v>
      </c>
      <c r="H1023" s="53">
        <f t="shared" si="136"/>
        <v>382.45</v>
      </c>
      <c r="I1023" s="53">
        <f t="shared" si="137"/>
        <v>1147.3499999999999</v>
      </c>
      <c r="J1023" s="54">
        <f t="shared" si="133"/>
        <v>1.3704291955805829E-5</v>
      </c>
    </row>
    <row r="1024" spans="1:10" ht="38.25" x14ac:dyDescent="0.2">
      <c r="A1024" s="39" t="s">
        <v>1716</v>
      </c>
      <c r="B1024" s="40" t="s">
        <v>1717</v>
      </c>
      <c r="C1024" s="41" t="s">
        <v>30</v>
      </c>
      <c r="D1024" s="29" t="s">
        <v>1718</v>
      </c>
      <c r="E1024" s="30" t="s">
        <v>43</v>
      </c>
      <c r="F1024" s="62">
        <v>22</v>
      </c>
      <c r="G1024" s="53">
        <v>74.06</v>
      </c>
      <c r="H1024" s="53">
        <f t="shared" si="136"/>
        <v>97.23</v>
      </c>
      <c r="I1024" s="53">
        <f t="shared" si="137"/>
        <v>2139.06</v>
      </c>
      <c r="J1024" s="54">
        <f t="shared" si="133"/>
        <v>2.5549573147675966E-5</v>
      </c>
    </row>
    <row r="1025" spans="1:10" ht="25.5" x14ac:dyDescent="0.2">
      <c r="A1025" s="39" t="s">
        <v>1719</v>
      </c>
      <c r="B1025" s="40" t="s">
        <v>1720</v>
      </c>
      <c r="C1025" s="41" t="s">
        <v>30</v>
      </c>
      <c r="D1025" s="29" t="s">
        <v>1721</v>
      </c>
      <c r="E1025" s="30" t="s">
        <v>43</v>
      </c>
      <c r="F1025" s="62">
        <v>119</v>
      </c>
      <c r="G1025" s="53">
        <v>68.38</v>
      </c>
      <c r="H1025" s="53">
        <f t="shared" si="136"/>
        <v>89.78</v>
      </c>
      <c r="I1025" s="53">
        <f t="shared" si="137"/>
        <v>10683.82</v>
      </c>
      <c r="J1025" s="54">
        <f t="shared" si="133"/>
        <v>1.2761074518087545E-4</v>
      </c>
    </row>
    <row r="1026" spans="1:10" ht="25.5" x14ac:dyDescent="0.2">
      <c r="A1026" s="39" t="s">
        <v>1722</v>
      </c>
      <c r="B1026" s="40" t="s">
        <v>1723</v>
      </c>
      <c r="C1026" s="41" t="s">
        <v>30</v>
      </c>
      <c r="D1026" s="29" t="s">
        <v>1724</v>
      </c>
      <c r="E1026" s="30" t="s">
        <v>43</v>
      </c>
      <c r="F1026" s="62">
        <v>112</v>
      </c>
      <c r="G1026" s="53">
        <v>9.77</v>
      </c>
      <c r="H1026" s="53">
        <f t="shared" si="136"/>
        <v>12.83</v>
      </c>
      <c r="I1026" s="53">
        <f t="shared" si="137"/>
        <v>1436.96</v>
      </c>
      <c r="J1026" s="54">
        <f t="shared" si="133"/>
        <v>1.716348051493855E-5</v>
      </c>
    </row>
    <row r="1027" spans="1:10" ht="25.5" x14ac:dyDescent="0.2">
      <c r="A1027" s="39" t="s">
        <v>1725</v>
      </c>
      <c r="B1027" s="40" t="s">
        <v>1726</v>
      </c>
      <c r="C1027" s="41" t="s">
        <v>30</v>
      </c>
      <c r="D1027" s="29" t="s">
        <v>1727</v>
      </c>
      <c r="E1027" s="30" t="s">
        <v>43</v>
      </c>
      <c r="F1027" s="62">
        <v>119</v>
      </c>
      <c r="G1027" s="53">
        <v>40.78</v>
      </c>
      <c r="H1027" s="53">
        <f t="shared" si="136"/>
        <v>53.54</v>
      </c>
      <c r="I1027" s="53">
        <f t="shared" si="137"/>
        <v>6371.26</v>
      </c>
      <c r="J1027" s="54">
        <f t="shared" si="133"/>
        <v>7.6100237213010377E-5</v>
      </c>
    </row>
    <row r="1028" spans="1:10" ht="25.5" x14ac:dyDescent="0.2">
      <c r="A1028" s="39" t="s">
        <v>1728</v>
      </c>
      <c r="B1028" s="40" t="s">
        <v>1729</v>
      </c>
      <c r="C1028" s="41" t="s">
        <v>30</v>
      </c>
      <c r="D1028" s="29" t="s">
        <v>1730</v>
      </c>
      <c r="E1028" s="30" t="s">
        <v>43</v>
      </c>
      <c r="F1028" s="62">
        <v>107</v>
      </c>
      <c r="G1028" s="53">
        <v>33.39</v>
      </c>
      <c r="H1028" s="53">
        <f t="shared" si="136"/>
        <v>43.84</v>
      </c>
      <c r="I1028" s="53">
        <f t="shared" si="137"/>
        <v>4690.88</v>
      </c>
      <c r="J1028" s="54">
        <f t="shared" si="133"/>
        <v>5.6029275329803859E-5</v>
      </c>
    </row>
    <row r="1029" spans="1:10" ht="25.5" x14ac:dyDescent="0.2">
      <c r="A1029" s="39" t="s">
        <v>1731</v>
      </c>
      <c r="B1029" s="40" t="s">
        <v>1732</v>
      </c>
      <c r="C1029" s="41" t="s">
        <v>30</v>
      </c>
      <c r="D1029" s="29" t="s">
        <v>1733</v>
      </c>
      <c r="E1029" s="30" t="s">
        <v>43</v>
      </c>
      <c r="F1029" s="62">
        <v>107</v>
      </c>
      <c r="G1029" s="53">
        <v>70.84</v>
      </c>
      <c r="H1029" s="53">
        <f t="shared" si="136"/>
        <v>93.01</v>
      </c>
      <c r="I1029" s="53">
        <f t="shared" si="137"/>
        <v>9952.07</v>
      </c>
      <c r="J1029" s="54">
        <f t="shared" ref="J1029:J1092" si="138">I1029 / 83721946.65</f>
        <v>1.1887050406991461E-4</v>
      </c>
    </row>
    <row r="1030" spans="1:10" ht="25.5" x14ac:dyDescent="0.2">
      <c r="A1030" s="39" t="s">
        <v>1734</v>
      </c>
      <c r="B1030" s="40" t="s">
        <v>1735</v>
      </c>
      <c r="C1030" s="41" t="s">
        <v>30</v>
      </c>
      <c r="D1030" s="29" t="s">
        <v>1736</v>
      </c>
      <c r="E1030" s="30" t="s">
        <v>43</v>
      </c>
      <c r="F1030" s="62">
        <v>85</v>
      </c>
      <c r="G1030" s="53">
        <v>139.99</v>
      </c>
      <c r="H1030" s="53">
        <f t="shared" si="136"/>
        <v>183.79</v>
      </c>
      <c r="I1030" s="53">
        <f t="shared" si="137"/>
        <v>15622.15</v>
      </c>
      <c r="J1030" s="54">
        <f t="shared" si="138"/>
        <v>1.8659563740566702E-4</v>
      </c>
    </row>
    <row r="1031" spans="1:10" ht="25.5" x14ac:dyDescent="0.2">
      <c r="A1031" s="39" t="s">
        <v>1737</v>
      </c>
      <c r="B1031" s="40" t="s">
        <v>1738</v>
      </c>
      <c r="C1031" s="41" t="s">
        <v>22</v>
      </c>
      <c r="D1031" s="29" t="s">
        <v>2634</v>
      </c>
      <c r="E1031" s="30" t="s">
        <v>43</v>
      </c>
      <c r="F1031" s="62">
        <v>8</v>
      </c>
      <c r="G1031" s="53">
        <v>3017.07</v>
      </c>
      <c r="H1031" s="53">
        <f t="shared" si="136"/>
        <v>3961.11</v>
      </c>
      <c r="I1031" s="53">
        <f t="shared" si="137"/>
        <v>31688.880000000001</v>
      </c>
      <c r="J1031" s="54">
        <f t="shared" si="138"/>
        <v>3.7850147145378156E-4</v>
      </c>
    </row>
    <row r="1032" spans="1:10" ht="25.5" x14ac:dyDescent="0.2">
      <c r="A1032" s="39" t="s">
        <v>1739</v>
      </c>
      <c r="B1032" s="40" t="s">
        <v>1740</v>
      </c>
      <c r="C1032" s="41" t="s">
        <v>30</v>
      </c>
      <c r="D1032" s="29" t="s">
        <v>1741</v>
      </c>
      <c r="E1032" s="30" t="s">
        <v>43</v>
      </c>
      <c r="F1032" s="62">
        <v>2</v>
      </c>
      <c r="G1032" s="53">
        <v>3334.1</v>
      </c>
      <c r="H1032" s="53">
        <f t="shared" si="136"/>
        <v>4377.34</v>
      </c>
      <c r="I1032" s="53">
        <f t="shared" si="137"/>
        <v>8754.68</v>
      </c>
      <c r="J1032" s="54">
        <f t="shared" si="138"/>
        <v>1.0456851937042245E-4</v>
      </c>
    </row>
    <row r="1033" spans="1:10" x14ac:dyDescent="0.2">
      <c r="A1033" s="42" t="s">
        <v>1742</v>
      </c>
      <c r="B1033" s="43"/>
      <c r="C1033" s="43"/>
      <c r="D1033" s="31" t="s">
        <v>2635</v>
      </c>
      <c r="E1033" s="43" t="s">
        <v>2740</v>
      </c>
      <c r="F1033" s="63"/>
      <c r="G1033" s="43"/>
      <c r="H1033" s="43"/>
      <c r="I1033" s="55"/>
      <c r="J1033" s="56"/>
    </row>
    <row r="1034" spans="1:10" ht="25.5" x14ac:dyDescent="0.2">
      <c r="A1034" s="39" t="s">
        <v>1743</v>
      </c>
      <c r="B1034" s="40" t="s">
        <v>1744</v>
      </c>
      <c r="C1034" s="41" t="s">
        <v>30</v>
      </c>
      <c r="D1034" s="29" t="s">
        <v>1745</v>
      </c>
      <c r="E1034" s="30" t="s">
        <v>150</v>
      </c>
      <c r="F1034" s="62">
        <v>17</v>
      </c>
      <c r="G1034" s="53">
        <v>15.84</v>
      </c>
      <c r="H1034" s="53">
        <f>ROUND(G1034 * (1 + 31.29 / 100), 2)</f>
        <v>20.8</v>
      </c>
      <c r="I1034" s="53">
        <f>ROUND(F1034 * H1034, 2)</f>
        <v>353.6</v>
      </c>
      <c r="J1034" s="54">
        <f t="shared" si="138"/>
        <v>4.2235042799258657E-6</v>
      </c>
    </row>
    <row r="1035" spans="1:10" ht="25.5" x14ac:dyDescent="0.2">
      <c r="A1035" s="39" t="s">
        <v>1746</v>
      </c>
      <c r="B1035" s="40" t="s">
        <v>1747</v>
      </c>
      <c r="C1035" s="41" t="s">
        <v>30</v>
      </c>
      <c r="D1035" s="29" t="s">
        <v>1748</v>
      </c>
      <c r="E1035" s="30" t="s">
        <v>150</v>
      </c>
      <c r="F1035" s="62">
        <v>1.2</v>
      </c>
      <c r="G1035" s="53">
        <v>22.56</v>
      </c>
      <c r="H1035" s="53">
        <f>ROUND(G1035 * (1 + 31.29 / 100), 2)</f>
        <v>29.62</v>
      </c>
      <c r="I1035" s="53">
        <f>ROUND(F1035 * H1035, 2)</f>
        <v>35.54</v>
      </c>
      <c r="J1035" s="54">
        <f t="shared" si="138"/>
        <v>4.2450040189073884E-7</v>
      </c>
    </row>
    <row r="1036" spans="1:10" x14ac:dyDescent="0.2">
      <c r="A1036" s="42" t="s">
        <v>1749</v>
      </c>
      <c r="B1036" s="43"/>
      <c r="C1036" s="43"/>
      <c r="D1036" s="31" t="s">
        <v>2636</v>
      </c>
      <c r="E1036" s="43" t="s">
        <v>2740</v>
      </c>
      <c r="F1036" s="63"/>
      <c r="G1036" s="43"/>
      <c r="H1036" s="43"/>
      <c r="I1036" s="55"/>
      <c r="J1036" s="56"/>
    </row>
    <row r="1037" spans="1:10" ht="25.5" x14ac:dyDescent="0.2">
      <c r="A1037" s="39" t="s">
        <v>1750</v>
      </c>
      <c r="B1037" s="40" t="s">
        <v>250</v>
      </c>
      <c r="C1037" s="41" t="s">
        <v>30</v>
      </c>
      <c r="D1037" s="29" t="s">
        <v>251</v>
      </c>
      <c r="E1037" s="30" t="s">
        <v>2742</v>
      </c>
      <c r="F1037" s="62">
        <v>4.9000000000000004</v>
      </c>
      <c r="G1037" s="53">
        <v>66.38</v>
      </c>
      <c r="H1037" s="53">
        <f>ROUND(G1037 * (1 + 31.29 / 100), 2)</f>
        <v>87.15</v>
      </c>
      <c r="I1037" s="53">
        <f>ROUND(F1037 * H1037, 2)</f>
        <v>427.04</v>
      </c>
      <c r="J1037" s="54">
        <f t="shared" si="138"/>
        <v>5.1006936303720068E-6</v>
      </c>
    </row>
    <row r="1038" spans="1:10" ht="25.5" x14ac:dyDescent="0.2">
      <c r="A1038" s="39" t="s">
        <v>1751</v>
      </c>
      <c r="B1038" s="40" t="s">
        <v>1752</v>
      </c>
      <c r="C1038" s="41" t="s">
        <v>30</v>
      </c>
      <c r="D1038" s="29" t="s">
        <v>1753</v>
      </c>
      <c r="E1038" s="30" t="s">
        <v>150</v>
      </c>
      <c r="F1038" s="62">
        <v>10</v>
      </c>
      <c r="G1038" s="53">
        <v>15.51</v>
      </c>
      <c r="H1038" s="53">
        <f>ROUND(G1038 * (1 + 31.29 / 100), 2)</f>
        <v>20.36</v>
      </c>
      <c r="I1038" s="53">
        <f>ROUND(F1038 * H1038, 2)</f>
        <v>203.6</v>
      </c>
      <c r="J1038" s="54">
        <f t="shared" si="138"/>
        <v>2.431859364798943E-6</v>
      </c>
    </row>
    <row r="1039" spans="1:10" x14ac:dyDescent="0.2">
      <c r="A1039" s="39" t="s">
        <v>1754</v>
      </c>
      <c r="B1039" s="40" t="s">
        <v>255</v>
      </c>
      <c r="C1039" s="41" t="s">
        <v>30</v>
      </c>
      <c r="D1039" s="29" t="s">
        <v>256</v>
      </c>
      <c r="E1039" s="30" t="s">
        <v>2742</v>
      </c>
      <c r="F1039" s="62">
        <v>4.8899999999999997</v>
      </c>
      <c r="G1039" s="53">
        <v>17.420000000000002</v>
      </c>
      <c r="H1039" s="53">
        <f>ROUND(G1039 * (1 + 31.29 / 100), 2)</f>
        <v>22.87</v>
      </c>
      <c r="I1039" s="53">
        <f>ROUND(F1039 * H1039, 2)</f>
        <v>111.83</v>
      </c>
      <c r="J1039" s="54">
        <f t="shared" si="138"/>
        <v>1.3357310057242916E-6</v>
      </c>
    </row>
    <row r="1040" spans="1:10" x14ac:dyDescent="0.2">
      <c r="A1040" s="42" t="s">
        <v>1755</v>
      </c>
      <c r="B1040" s="43"/>
      <c r="C1040" s="43"/>
      <c r="D1040" s="31" t="s">
        <v>2637</v>
      </c>
      <c r="E1040" s="43" t="s">
        <v>2740</v>
      </c>
      <c r="F1040" s="63"/>
      <c r="G1040" s="43"/>
      <c r="H1040" s="43"/>
      <c r="I1040" s="55"/>
      <c r="J1040" s="56"/>
    </row>
    <row r="1041" spans="1:10" ht="25.5" x14ac:dyDescent="0.2">
      <c r="A1041" s="39" t="s">
        <v>1756</v>
      </c>
      <c r="B1041" s="40" t="s">
        <v>250</v>
      </c>
      <c r="C1041" s="41" t="s">
        <v>30</v>
      </c>
      <c r="D1041" s="29" t="s">
        <v>251</v>
      </c>
      <c r="E1041" s="30" t="s">
        <v>2742</v>
      </c>
      <c r="F1041" s="62">
        <v>6.13</v>
      </c>
      <c r="G1041" s="53">
        <v>66.38</v>
      </c>
      <c r="H1041" s="53">
        <f>ROUND(G1041 * (1 + 31.29 / 100), 2)</f>
        <v>87.15</v>
      </c>
      <c r="I1041" s="53">
        <f>ROUND(F1041 * H1041, 2)</f>
        <v>534.23</v>
      </c>
      <c r="J1041" s="54">
        <f t="shared" si="138"/>
        <v>6.3810030867217059E-6</v>
      </c>
    </row>
    <row r="1042" spans="1:10" ht="25.5" x14ac:dyDescent="0.2">
      <c r="A1042" s="39" t="s">
        <v>1757</v>
      </c>
      <c r="B1042" s="40" t="s">
        <v>1758</v>
      </c>
      <c r="C1042" s="41" t="s">
        <v>30</v>
      </c>
      <c r="D1042" s="29" t="s">
        <v>1759</v>
      </c>
      <c r="E1042" s="30" t="s">
        <v>150</v>
      </c>
      <c r="F1042" s="62">
        <v>12.5</v>
      </c>
      <c r="G1042" s="53">
        <v>21.07</v>
      </c>
      <c r="H1042" s="53">
        <f>ROUND(G1042 * (1 + 31.29 / 100), 2)</f>
        <v>27.66</v>
      </c>
      <c r="I1042" s="53">
        <f>ROUND(F1042 * H1042, 2)</f>
        <v>345.75</v>
      </c>
      <c r="J1042" s="54">
        <f t="shared" si="138"/>
        <v>4.1297415293675562E-6</v>
      </c>
    </row>
    <row r="1043" spans="1:10" x14ac:dyDescent="0.2">
      <c r="A1043" s="39" t="s">
        <v>1760</v>
      </c>
      <c r="B1043" s="40" t="s">
        <v>255</v>
      </c>
      <c r="C1043" s="41" t="s">
        <v>30</v>
      </c>
      <c r="D1043" s="29" t="s">
        <v>256</v>
      </c>
      <c r="E1043" s="30" t="s">
        <v>2742</v>
      </c>
      <c r="F1043" s="62">
        <v>6.11</v>
      </c>
      <c r="G1043" s="53">
        <v>17.420000000000002</v>
      </c>
      <c r="H1043" s="53">
        <f>ROUND(G1043 * (1 + 31.29 / 100), 2)</f>
        <v>22.87</v>
      </c>
      <c r="I1043" s="53">
        <f>ROUND(F1043 * H1043, 2)</f>
        <v>139.74</v>
      </c>
      <c r="J1043" s="54">
        <f t="shared" si="138"/>
        <v>1.6690964029322412E-6</v>
      </c>
    </row>
    <row r="1044" spans="1:10" x14ac:dyDescent="0.2">
      <c r="A1044" s="42" t="s">
        <v>1761</v>
      </c>
      <c r="B1044" s="43"/>
      <c r="C1044" s="43"/>
      <c r="D1044" s="31" t="s">
        <v>2638</v>
      </c>
      <c r="E1044" s="43" t="s">
        <v>2740</v>
      </c>
      <c r="F1044" s="63"/>
      <c r="G1044" s="43"/>
      <c r="H1044" s="43"/>
      <c r="I1044" s="55"/>
      <c r="J1044" s="56"/>
    </row>
    <row r="1045" spans="1:10" ht="25.5" x14ac:dyDescent="0.2">
      <c r="A1045" s="39" t="s">
        <v>1762</v>
      </c>
      <c r="B1045" s="40" t="s">
        <v>250</v>
      </c>
      <c r="C1045" s="41" t="s">
        <v>30</v>
      </c>
      <c r="D1045" s="29" t="s">
        <v>251</v>
      </c>
      <c r="E1045" s="30" t="s">
        <v>2742</v>
      </c>
      <c r="F1045" s="62">
        <v>1.86</v>
      </c>
      <c r="G1045" s="53">
        <v>66.38</v>
      </c>
      <c r="H1045" s="53">
        <f>ROUND(G1045 * (1 + 31.29 / 100), 2)</f>
        <v>87.15</v>
      </c>
      <c r="I1045" s="53">
        <f>ROUND(F1045 * H1045, 2)</f>
        <v>162.1</v>
      </c>
      <c r="J1045" s="54">
        <f t="shared" si="138"/>
        <v>1.9361709382804941E-6</v>
      </c>
    </row>
    <row r="1046" spans="1:10" ht="25.5" x14ac:dyDescent="0.2">
      <c r="A1046" s="39" t="s">
        <v>1763</v>
      </c>
      <c r="B1046" s="40" t="s">
        <v>1764</v>
      </c>
      <c r="C1046" s="41" t="s">
        <v>30</v>
      </c>
      <c r="D1046" s="29" t="s">
        <v>1765</v>
      </c>
      <c r="E1046" s="30" t="s">
        <v>150</v>
      </c>
      <c r="F1046" s="62">
        <v>3.8</v>
      </c>
      <c r="G1046" s="53">
        <v>36.130000000000003</v>
      </c>
      <c r="H1046" s="53">
        <f>ROUND(G1046 * (1 + 31.29 / 100), 2)</f>
        <v>47.44</v>
      </c>
      <c r="I1046" s="53">
        <f>ROUND(F1046 * H1046, 2)</f>
        <v>180.27</v>
      </c>
      <c r="J1046" s="54">
        <f t="shared" si="138"/>
        <v>2.1531988589995356E-6</v>
      </c>
    </row>
    <row r="1047" spans="1:10" x14ac:dyDescent="0.2">
      <c r="A1047" s="39" t="s">
        <v>1766</v>
      </c>
      <c r="B1047" s="40" t="s">
        <v>255</v>
      </c>
      <c r="C1047" s="41" t="s">
        <v>30</v>
      </c>
      <c r="D1047" s="29" t="s">
        <v>256</v>
      </c>
      <c r="E1047" s="30" t="s">
        <v>2742</v>
      </c>
      <c r="F1047" s="62">
        <v>1.84</v>
      </c>
      <c r="G1047" s="53">
        <v>17.420000000000002</v>
      </c>
      <c r="H1047" s="53">
        <f>ROUND(G1047 * (1 + 31.29 / 100), 2)</f>
        <v>22.87</v>
      </c>
      <c r="I1047" s="53">
        <f>ROUND(F1047 * H1047, 2)</f>
        <v>42.08</v>
      </c>
      <c r="J1047" s="54">
        <f t="shared" si="138"/>
        <v>5.0261612019027271E-7</v>
      </c>
    </row>
    <row r="1048" spans="1:10" ht="25.5" x14ac:dyDescent="0.2">
      <c r="A1048" s="39" t="s">
        <v>1767</v>
      </c>
      <c r="B1048" s="40" t="s">
        <v>1764</v>
      </c>
      <c r="C1048" s="41" t="s">
        <v>30</v>
      </c>
      <c r="D1048" s="29" t="s">
        <v>1765</v>
      </c>
      <c r="E1048" s="30" t="s">
        <v>150</v>
      </c>
      <c r="F1048" s="62">
        <v>21.82</v>
      </c>
      <c r="G1048" s="53">
        <v>36.130000000000003</v>
      </c>
      <c r="H1048" s="53">
        <f>ROUND(G1048 * (1 + 31.29 / 100), 2)</f>
        <v>47.44</v>
      </c>
      <c r="I1048" s="53">
        <f>ROUND(F1048 * H1048, 2)</f>
        <v>1035.1400000000001</v>
      </c>
      <c r="J1048" s="54">
        <f t="shared" si="138"/>
        <v>1.2364022116296552E-5</v>
      </c>
    </row>
    <row r="1049" spans="1:10" x14ac:dyDescent="0.2">
      <c r="A1049" s="42" t="s">
        <v>1768</v>
      </c>
      <c r="B1049" s="43"/>
      <c r="C1049" s="43"/>
      <c r="D1049" s="31" t="s">
        <v>2639</v>
      </c>
      <c r="E1049" s="43" t="s">
        <v>2740</v>
      </c>
      <c r="F1049" s="63"/>
      <c r="G1049" s="43"/>
      <c r="H1049" s="43"/>
      <c r="I1049" s="55"/>
      <c r="J1049" s="56"/>
    </row>
    <row r="1050" spans="1:10" ht="25.5" x14ac:dyDescent="0.2">
      <c r="A1050" s="39" t="s">
        <v>1769</v>
      </c>
      <c r="B1050" s="40" t="s">
        <v>250</v>
      </c>
      <c r="C1050" s="41" t="s">
        <v>30</v>
      </c>
      <c r="D1050" s="29" t="s">
        <v>251</v>
      </c>
      <c r="E1050" s="30" t="s">
        <v>2742</v>
      </c>
      <c r="F1050" s="62">
        <v>26.07</v>
      </c>
      <c r="G1050" s="53">
        <v>66.38</v>
      </c>
      <c r="H1050" s="53">
        <f>ROUND(G1050 * (1 + 31.29 / 100), 2)</f>
        <v>87.15</v>
      </c>
      <c r="I1050" s="53">
        <f>ROUND(F1050 * H1050, 2)</f>
        <v>2272</v>
      </c>
      <c r="J1050" s="54">
        <f t="shared" si="138"/>
        <v>2.7137448314455788E-5</v>
      </c>
    </row>
    <row r="1051" spans="1:10" ht="25.5" x14ac:dyDescent="0.2">
      <c r="A1051" s="39" t="s">
        <v>1770</v>
      </c>
      <c r="B1051" s="40" t="s">
        <v>1771</v>
      </c>
      <c r="C1051" s="41" t="s">
        <v>30</v>
      </c>
      <c r="D1051" s="29" t="s">
        <v>1772</v>
      </c>
      <c r="E1051" s="30" t="s">
        <v>150</v>
      </c>
      <c r="F1051" s="62">
        <v>53.2</v>
      </c>
      <c r="G1051" s="53">
        <v>45.6</v>
      </c>
      <c r="H1051" s="53">
        <f>ROUND(G1051 * (1 + 31.29 / 100), 2)</f>
        <v>59.87</v>
      </c>
      <c r="I1051" s="53">
        <f>ROUND(F1051 * H1051, 2)</f>
        <v>3185.08</v>
      </c>
      <c r="J1051" s="54">
        <f t="shared" si="138"/>
        <v>3.804354924181639E-5</v>
      </c>
    </row>
    <row r="1052" spans="1:10" x14ac:dyDescent="0.2">
      <c r="A1052" s="39" t="s">
        <v>1773</v>
      </c>
      <c r="B1052" s="40" t="s">
        <v>255</v>
      </c>
      <c r="C1052" s="41" t="s">
        <v>30</v>
      </c>
      <c r="D1052" s="29" t="s">
        <v>256</v>
      </c>
      <c r="E1052" s="30" t="s">
        <v>2742</v>
      </c>
      <c r="F1052" s="62">
        <v>25.65</v>
      </c>
      <c r="G1052" s="53">
        <v>17.420000000000002</v>
      </c>
      <c r="H1052" s="53">
        <f>ROUND(G1052 * (1 + 31.29 / 100), 2)</f>
        <v>22.87</v>
      </c>
      <c r="I1052" s="53">
        <f>ROUND(F1052 * H1052, 2)</f>
        <v>586.62</v>
      </c>
      <c r="J1052" s="54">
        <f t="shared" si="138"/>
        <v>7.0067649340783688E-6</v>
      </c>
    </row>
    <row r="1053" spans="1:10" ht="25.5" x14ac:dyDescent="0.2">
      <c r="A1053" s="39" t="s">
        <v>1774</v>
      </c>
      <c r="B1053" s="40" t="s">
        <v>1771</v>
      </c>
      <c r="C1053" s="41" t="s">
        <v>30</v>
      </c>
      <c r="D1053" s="29" t="s">
        <v>1772</v>
      </c>
      <c r="E1053" s="30" t="s">
        <v>150</v>
      </c>
      <c r="F1053" s="62">
        <v>302.52</v>
      </c>
      <c r="G1053" s="53">
        <v>45.6</v>
      </c>
      <c r="H1053" s="53">
        <f>ROUND(G1053 * (1 + 31.29 / 100), 2)</f>
        <v>59.87</v>
      </c>
      <c r="I1053" s="53">
        <f>ROUND(F1053 * H1053, 2)</f>
        <v>18111.87</v>
      </c>
      <c r="J1053" s="54">
        <f t="shared" si="138"/>
        <v>2.1633359859293236E-4</v>
      </c>
    </row>
    <row r="1054" spans="1:10" x14ac:dyDescent="0.2">
      <c r="A1054" s="42" t="s">
        <v>1775</v>
      </c>
      <c r="B1054" s="43"/>
      <c r="C1054" s="43"/>
      <c r="D1054" s="31" t="s">
        <v>2640</v>
      </c>
      <c r="E1054" s="43" t="s">
        <v>2740</v>
      </c>
      <c r="F1054" s="63"/>
      <c r="G1054" s="43"/>
      <c r="H1054" s="43"/>
      <c r="I1054" s="55"/>
      <c r="J1054" s="56"/>
    </row>
    <row r="1055" spans="1:10" ht="25.5" x14ac:dyDescent="0.2">
      <c r="A1055" s="39" t="s">
        <v>1776</v>
      </c>
      <c r="B1055" s="40" t="s">
        <v>250</v>
      </c>
      <c r="C1055" s="41" t="s">
        <v>30</v>
      </c>
      <c r="D1055" s="29" t="s">
        <v>251</v>
      </c>
      <c r="E1055" s="30" t="s">
        <v>2742</v>
      </c>
      <c r="F1055" s="62">
        <v>41.16</v>
      </c>
      <c r="G1055" s="53">
        <v>66.38</v>
      </c>
      <c r="H1055" s="53">
        <f>ROUND(G1055 * (1 + 31.29 / 100), 2)</f>
        <v>87.15</v>
      </c>
      <c r="I1055" s="53">
        <f>ROUND(F1055 * H1055, 2)</f>
        <v>3587.09</v>
      </c>
      <c r="J1055" s="54">
        <f t="shared" si="138"/>
        <v>4.2845277057350885E-5</v>
      </c>
    </row>
    <row r="1056" spans="1:10" ht="38.25" x14ac:dyDescent="0.2">
      <c r="A1056" s="39" t="s">
        <v>1777</v>
      </c>
      <c r="B1056" s="40" t="s">
        <v>1778</v>
      </c>
      <c r="C1056" s="41" t="s">
        <v>30</v>
      </c>
      <c r="D1056" s="29" t="s">
        <v>1779</v>
      </c>
      <c r="E1056" s="30" t="s">
        <v>150</v>
      </c>
      <c r="F1056" s="62">
        <v>84</v>
      </c>
      <c r="G1056" s="53">
        <v>66.33</v>
      </c>
      <c r="H1056" s="53">
        <f>ROUND(G1056 * (1 + 31.29 / 100), 2)</f>
        <v>87.08</v>
      </c>
      <c r="I1056" s="53">
        <f>ROUND(F1056 * H1056, 2)</f>
        <v>7314.72</v>
      </c>
      <c r="J1056" s="54">
        <f t="shared" si="138"/>
        <v>8.736920595718136E-5</v>
      </c>
    </row>
    <row r="1057" spans="1:10" x14ac:dyDescent="0.2">
      <c r="A1057" s="39" t="s">
        <v>1780</v>
      </c>
      <c r="B1057" s="40" t="s">
        <v>255</v>
      </c>
      <c r="C1057" s="41" t="s">
        <v>30</v>
      </c>
      <c r="D1057" s="29" t="s">
        <v>256</v>
      </c>
      <c r="E1057" s="30" t="s">
        <v>2742</v>
      </c>
      <c r="F1057" s="62">
        <v>39.67</v>
      </c>
      <c r="G1057" s="53">
        <v>17.420000000000002</v>
      </c>
      <c r="H1057" s="53">
        <f>ROUND(G1057 * (1 + 31.29 / 100), 2)</f>
        <v>22.87</v>
      </c>
      <c r="I1057" s="53">
        <f>ROUND(F1057 * H1057, 2)</f>
        <v>907.25</v>
      </c>
      <c r="J1057" s="54">
        <f t="shared" si="138"/>
        <v>1.0836465661659337E-5</v>
      </c>
    </row>
    <row r="1058" spans="1:10" ht="38.25" x14ac:dyDescent="0.2">
      <c r="A1058" s="39" t="s">
        <v>1781</v>
      </c>
      <c r="B1058" s="40" t="s">
        <v>1778</v>
      </c>
      <c r="C1058" s="41" t="s">
        <v>30</v>
      </c>
      <c r="D1058" s="29" t="s">
        <v>1779</v>
      </c>
      <c r="E1058" s="30" t="s">
        <v>150</v>
      </c>
      <c r="F1058" s="62">
        <v>288.55</v>
      </c>
      <c r="G1058" s="53">
        <v>66.33</v>
      </c>
      <c r="H1058" s="53">
        <f>ROUND(G1058 * (1 + 31.29 / 100), 2)</f>
        <v>87.08</v>
      </c>
      <c r="I1058" s="53">
        <f>ROUND(F1058 * H1058, 2)</f>
        <v>25126.93</v>
      </c>
      <c r="J1058" s="54">
        <f t="shared" si="138"/>
        <v>3.0012357578166747E-4</v>
      </c>
    </row>
    <row r="1059" spans="1:10" x14ac:dyDescent="0.2">
      <c r="A1059" s="42" t="s">
        <v>1782</v>
      </c>
      <c r="B1059" s="43"/>
      <c r="C1059" s="43"/>
      <c r="D1059" s="31" t="s">
        <v>2641</v>
      </c>
      <c r="E1059" s="43" t="s">
        <v>2740</v>
      </c>
      <c r="F1059" s="63"/>
      <c r="G1059" s="43"/>
      <c r="H1059" s="43"/>
      <c r="I1059" s="55"/>
      <c r="J1059" s="56"/>
    </row>
    <row r="1060" spans="1:10" ht="25.5" x14ac:dyDescent="0.2">
      <c r="A1060" s="39" t="s">
        <v>1783</v>
      </c>
      <c r="B1060" s="40" t="s">
        <v>250</v>
      </c>
      <c r="C1060" s="41" t="s">
        <v>30</v>
      </c>
      <c r="D1060" s="29" t="s">
        <v>251</v>
      </c>
      <c r="E1060" s="30" t="s">
        <v>2742</v>
      </c>
      <c r="F1060" s="62">
        <v>91.55</v>
      </c>
      <c r="G1060" s="53">
        <v>66.38</v>
      </c>
      <c r="H1060" s="53">
        <f>ROUND(G1060 * (1 + 31.29 / 100), 2)</f>
        <v>87.15</v>
      </c>
      <c r="I1060" s="53">
        <f>ROUND(F1060 * H1060, 2)</f>
        <v>7978.58</v>
      </c>
      <c r="J1060" s="54">
        <f t="shared" si="138"/>
        <v>9.5298548579555745E-5</v>
      </c>
    </row>
    <row r="1061" spans="1:10" ht="25.5" x14ac:dyDescent="0.2">
      <c r="A1061" s="39" t="s">
        <v>1784</v>
      </c>
      <c r="B1061" s="40" t="s">
        <v>1785</v>
      </c>
      <c r="C1061" s="41" t="s">
        <v>27</v>
      </c>
      <c r="D1061" s="29" t="s">
        <v>2642</v>
      </c>
      <c r="E1061" s="30" t="s">
        <v>150</v>
      </c>
      <c r="F1061" s="62">
        <v>186.84</v>
      </c>
      <c r="G1061" s="53">
        <v>90.77</v>
      </c>
      <c r="H1061" s="53">
        <f>ROUND(G1061 * (1 + 31.29 / 100), 2)</f>
        <v>119.17</v>
      </c>
      <c r="I1061" s="53">
        <f>ROUND(F1061 * H1061, 2)</f>
        <v>22265.72</v>
      </c>
      <c r="J1061" s="54">
        <f t="shared" si="138"/>
        <v>2.6594842679759884E-4</v>
      </c>
    </row>
    <row r="1062" spans="1:10" x14ac:dyDescent="0.2">
      <c r="A1062" s="39" t="s">
        <v>1786</v>
      </c>
      <c r="B1062" s="40" t="s">
        <v>255</v>
      </c>
      <c r="C1062" s="41" t="s">
        <v>30</v>
      </c>
      <c r="D1062" s="29" t="s">
        <v>256</v>
      </c>
      <c r="E1062" s="30" t="s">
        <v>2742</v>
      </c>
      <c r="F1062" s="62">
        <v>85.68</v>
      </c>
      <c r="G1062" s="53">
        <v>17.420000000000002</v>
      </c>
      <c r="H1062" s="53">
        <f>ROUND(G1062 * (1 + 31.29 / 100), 2)</f>
        <v>22.87</v>
      </c>
      <c r="I1062" s="53">
        <f>ROUND(F1062 * H1062, 2)</f>
        <v>1959.5</v>
      </c>
      <c r="J1062" s="54">
        <f t="shared" si="138"/>
        <v>2.3404854741274698E-5</v>
      </c>
    </row>
    <row r="1063" spans="1:10" x14ac:dyDescent="0.2">
      <c r="A1063" s="42" t="s">
        <v>1787</v>
      </c>
      <c r="B1063" s="43"/>
      <c r="C1063" s="43"/>
      <c r="D1063" s="31" t="s">
        <v>2643</v>
      </c>
      <c r="E1063" s="43" t="s">
        <v>2740</v>
      </c>
      <c r="F1063" s="63"/>
      <c r="G1063" s="43"/>
      <c r="H1063" s="43"/>
      <c r="I1063" s="55"/>
      <c r="J1063" s="56"/>
    </row>
    <row r="1064" spans="1:10" ht="25.5" x14ac:dyDescent="0.2">
      <c r="A1064" s="39" t="s">
        <v>1788</v>
      </c>
      <c r="B1064" s="40" t="s">
        <v>250</v>
      </c>
      <c r="C1064" s="41" t="s">
        <v>30</v>
      </c>
      <c r="D1064" s="29" t="s">
        <v>251</v>
      </c>
      <c r="E1064" s="30" t="s">
        <v>2742</v>
      </c>
      <c r="F1064" s="62">
        <v>24.5</v>
      </c>
      <c r="G1064" s="53">
        <v>66.38</v>
      </c>
      <c r="H1064" s="53">
        <f>ROUND(G1064 * (1 + 31.29 / 100), 2)</f>
        <v>87.15</v>
      </c>
      <c r="I1064" s="53">
        <f>ROUND(F1064 * H1064, 2)</f>
        <v>2135.1799999999998</v>
      </c>
      <c r="J1064" s="54">
        <f t="shared" si="138"/>
        <v>2.5503229265871349E-5</v>
      </c>
    </row>
    <row r="1065" spans="1:10" x14ac:dyDescent="0.2">
      <c r="A1065" s="39" t="s">
        <v>1789</v>
      </c>
      <c r="B1065" s="40" t="s">
        <v>1790</v>
      </c>
      <c r="C1065" s="41" t="s">
        <v>94</v>
      </c>
      <c r="D1065" s="29" t="s">
        <v>2644</v>
      </c>
      <c r="E1065" s="30" t="s">
        <v>150</v>
      </c>
      <c r="F1065" s="62">
        <v>50</v>
      </c>
      <c r="G1065" s="53">
        <v>140.9</v>
      </c>
      <c r="H1065" s="53">
        <f>ROUND(G1065 * (1 + 31.29 / 100), 2)</f>
        <v>184.99</v>
      </c>
      <c r="I1065" s="53">
        <f>ROUND(F1065 * H1065, 2)</f>
        <v>9249.5</v>
      </c>
      <c r="J1065" s="54">
        <f t="shared" si="138"/>
        <v>1.1047879761644313E-4</v>
      </c>
    </row>
    <row r="1066" spans="1:10" x14ac:dyDescent="0.2">
      <c r="A1066" s="39" t="s">
        <v>1791</v>
      </c>
      <c r="B1066" s="40" t="s">
        <v>255</v>
      </c>
      <c r="C1066" s="41" t="s">
        <v>30</v>
      </c>
      <c r="D1066" s="29" t="s">
        <v>256</v>
      </c>
      <c r="E1066" s="30" t="s">
        <v>2742</v>
      </c>
      <c r="F1066" s="62">
        <v>22.05</v>
      </c>
      <c r="G1066" s="53">
        <v>17.420000000000002</v>
      </c>
      <c r="H1066" s="53">
        <f>ROUND(G1066 * (1 + 31.29 / 100), 2)</f>
        <v>22.87</v>
      </c>
      <c r="I1066" s="53">
        <f>ROUND(F1066 * H1066, 2)</f>
        <v>504.28</v>
      </c>
      <c r="J1066" s="54">
        <f t="shared" si="138"/>
        <v>6.0232713186680294E-6</v>
      </c>
    </row>
    <row r="1067" spans="1:10" x14ac:dyDescent="0.2">
      <c r="A1067" s="42" t="s">
        <v>1792</v>
      </c>
      <c r="B1067" s="43"/>
      <c r="C1067" s="43"/>
      <c r="D1067" s="31" t="s">
        <v>2617</v>
      </c>
      <c r="E1067" s="43" t="s">
        <v>2740</v>
      </c>
      <c r="F1067" s="63"/>
      <c r="G1067" s="43"/>
      <c r="H1067" s="43"/>
      <c r="I1067" s="55"/>
      <c r="J1067" s="56"/>
    </row>
    <row r="1068" spans="1:10" ht="25.5" x14ac:dyDescent="0.2">
      <c r="A1068" s="39" t="s">
        <v>1793</v>
      </c>
      <c r="B1068" s="40" t="s">
        <v>1794</v>
      </c>
      <c r="C1068" s="41" t="s">
        <v>27</v>
      </c>
      <c r="D1068" s="29" t="s">
        <v>2645</v>
      </c>
      <c r="E1068" s="30" t="s">
        <v>43</v>
      </c>
      <c r="F1068" s="62">
        <v>1</v>
      </c>
      <c r="G1068" s="53">
        <v>14.57</v>
      </c>
      <c r="H1068" s="53">
        <f t="shared" ref="H1068:H1084" si="139">ROUND(G1068 * (1 + 31.29 / 100), 2)</f>
        <v>19.13</v>
      </c>
      <c r="I1068" s="53">
        <f t="shared" ref="I1068:I1084" si="140">ROUND(F1068 * H1068, 2)</f>
        <v>19.13</v>
      </c>
      <c r="J1068" s="54">
        <f t="shared" si="138"/>
        <v>2.2849444817585351E-7</v>
      </c>
    </row>
    <row r="1069" spans="1:10" ht="25.5" x14ac:dyDescent="0.2">
      <c r="A1069" s="39" t="s">
        <v>1795</v>
      </c>
      <c r="B1069" s="40" t="s">
        <v>1796</v>
      </c>
      <c r="C1069" s="41" t="s">
        <v>27</v>
      </c>
      <c r="D1069" s="29" t="s">
        <v>2646</v>
      </c>
      <c r="E1069" s="30" t="s">
        <v>43</v>
      </c>
      <c r="F1069" s="62">
        <v>5</v>
      </c>
      <c r="G1069" s="53">
        <v>52.94</v>
      </c>
      <c r="H1069" s="53">
        <f t="shared" si="139"/>
        <v>69.5</v>
      </c>
      <c r="I1069" s="53">
        <f t="shared" si="140"/>
        <v>347.5</v>
      </c>
      <c r="J1069" s="54">
        <f t="shared" si="138"/>
        <v>4.1506440533773703E-6</v>
      </c>
    </row>
    <row r="1070" spans="1:10" ht="25.5" x14ac:dyDescent="0.2">
      <c r="A1070" s="44" t="s">
        <v>1797</v>
      </c>
      <c r="B1070" s="45" t="s">
        <v>1798</v>
      </c>
      <c r="C1070" s="46" t="s">
        <v>30</v>
      </c>
      <c r="D1070" s="32" t="s">
        <v>1799</v>
      </c>
      <c r="E1070" s="33" t="s">
        <v>43</v>
      </c>
      <c r="F1070" s="64">
        <v>9</v>
      </c>
      <c r="G1070" s="57">
        <v>124.55</v>
      </c>
      <c r="H1070" s="57">
        <f t="shared" si="139"/>
        <v>163.52000000000001</v>
      </c>
      <c r="I1070" s="57">
        <f t="shared" si="140"/>
        <v>1471.68</v>
      </c>
      <c r="J1070" s="58">
        <f t="shared" si="138"/>
        <v>1.7578186591293262E-5</v>
      </c>
    </row>
    <row r="1071" spans="1:10" ht="38.25" x14ac:dyDescent="0.2">
      <c r="A1071" s="39" t="s">
        <v>1800</v>
      </c>
      <c r="B1071" s="40" t="s">
        <v>1801</v>
      </c>
      <c r="C1071" s="41" t="s">
        <v>30</v>
      </c>
      <c r="D1071" s="29" t="s">
        <v>1802</v>
      </c>
      <c r="E1071" s="30" t="s">
        <v>43</v>
      </c>
      <c r="F1071" s="62">
        <v>8</v>
      </c>
      <c r="G1071" s="53">
        <v>38.44</v>
      </c>
      <c r="H1071" s="53">
        <f t="shared" si="139"/>
        <v>50.47</v>
      </c>
      <c r="I1071" s="53">
        <f t="shared" si="140"/>
        <v>403.76</v>
      </c>
      <c r="J1071" s="54">
        <f t="shared" si="138"/>
        <v>4.8226303395443079E-6</v>
      </c>
    </row>
    <row r="1072" spans="1:10" ht="38.25" x14ac:dyDescent="0.2">
      <c r="A1072" s="39" t="s">
        <v>1803</v>
      </c>
      <c r="B1072" s="40" t="s">
        <v>1804</v>
      </c>
      <c r="C1072" s="41" t="s">
        <v>30</v>
      </c>
      <c r="D1072" s="29" t="s">
        <v>1805</v>
      </c>
      <c r="E1072" s="30" t="s">
        <v>43</v>
      </c>
      <c r="F1072" s="62">
        <v>18</v>
      </c>
      <c r="G1072" s="53">
        <v>41.06</v>
      </c>
      <c r="H1072" s="53">
        <f t="shared" si="139"/>
        <v>53.91</v>
      </c>
      <c r="I1072" s="53">
        <f t="shared" si="140"/>
        <v>970.38</v>
      </c>
      <c r="J1072" s="54">
        <f t="shared" si="138"/>
        <v>1.1590509284939088E-5</v>
      </c>
    </row>
    <row r="1073" spans="1:10" ht="38.25" x14ac:dyDescent="0.2">
      <c r="A1073" s="39" t="s">
        <v>1806</v>
      </c>
      <c r="B1073" s="40" t="s">
        <v>1807</v>
      </c>
      <c r="C1073" s="41" t="s">
        <v>30</v>
      </c>
      <c r="D1073" s="29" t="s">
        <v>1808</v>
      </c>
      <c r="E1073" s="30" t="s">
        <v>43</v>
      </c>
      <c r="F1073" s="62">
        <v>4</v>
      </c>
      <c r="G1073" s="53">
        <v>75.67</v>
      </c>
      <c r="H1073" s="53">
        <f t="shared" si="139"/>
        <v>99.35</v>
      </c>
      <c r="I1073" s="53">
        <f t="shared" si="140"/>
        <v>397.4</v>
      </c>
      <c r="J1073" s="54">
        <f t="shared" si="138"/>
        <v>4.7466645951429269E-6</v>
      </c>
    </row>
    <row r="1074" spans="1:10" ht="25.5" x14ac:dyDescent="0.2">
      <c r="A1074" s="39" t="s">
        <v>1809</v>
      </c>
      <c r="B1074" s="40" t="s">
        <v>1810</v>
      </c>
      <c r="C1074" s="41" t="s">
        <v>27</v>
      </c>
      <c r="D1074" s="29" t="s">
        <v>2647</v>
      </c>
      <c r="E1074" s="30" t="s">
        <v>43</v>
      </c>
      <c r="F1074" s="62">
        <v>34</v>
      </c>
      <c r="G1074" s="53">
        <v>129</v>
      </c>
      <c r="H1074" s="53">
        <f t="shared" si="139"/>
        <v>169.36</v>
      </c>
      <c r="I1074" s="53">
        <f t="shared" si="140"/>
        <v>5758.24</v>
      </c>
      <c r="J1074" s="54">
        <f t="shared" si="138"/>
        <v>6.877814277386967E-5</v>
      </c>
    </row>
    <row r="1075" spans="1:10" ht="38.25" x14ac:dyDescent="0.2">
      <c r="A1075" s="39" t="s">
        <v>1811</v>
      </c>
      <c r="B1075" s="40" t="s">
        <v>1812</v>
      </c>
      <c r="C1075" s="41" t="s">
        <v>30</v>
      </c>
      <c r="D1075" s="29" t="s">
        <v>1813</v>
      </c>
      <c r="E1075" s="30" t="s">
        <v>43</v>
      </c>
      <c r="F1075" s="62">
        <v>15</v>
      </c>
      <c r="G1075" s="53">
        <v>35.82</v>
      </c>
      <c r="H1075" s="53">
        <f t="shared" si="139"/>
        <v>47.03</v>
      </c>
      <c r="I1075" s="53">
        <f t="shared" si="140"/>
        <v>705.45</v>
      </c>
      <c r="J1075" s="54">
        <f t="shared" si="138"/>
        <v>8.4261060358419182E-6</v>
      </c>
    </row>
    <row r="1076" spans="1:10" ht="38.25" x14ac:dyDescent="0.2">
      <c r="A1076" s="39" t="s">
        <v>1814</v>
      </c>
      <c r="B1076" s="40" t="s">
        <v>1815</v>
      </c>
      <c r="C1076" s="41" t="s">
        <v>30</v>
      </c>
      <c r="D1076" s="29" t="s">
        <v>1816</v>
      </c>
      <c r="E1076" s="30" t="s">
        <v>43</v>
      </c>
      <c r="F1076" s="62">
        <v>1</v>
      </c>
      <c r="G1076" s="53">
        <v>77.64</v>
      </c>
      <c r="H1076" s="53">
        <f t="shared" si="139"/>
        <v>101.93</v>
      </c>
      <c r="I1076" s="53">
        <f t="shared" si="140"/>
        <v>101.93</v>
      </c>
      <c r="J1076" s="54">
        <f t="shared" si="138"/>
        <v>1.2174824413259149E-6</v>
      </c>
    </row>
    <row r="1077" spans="1:10" ht="38.25" x14ac:dyDescent="0.2">
      <c r="A1077" s="39" t="s">
        <v>1817</v>
      </c>
      <c r="B1077" s="40" t="s">
        <v>1818</v>
      </c>
      <c r="C1077" s="41" t="s">
        <v>30</v>
      </c>
      <c r="D1077" s="29" t="s">
        <v>1819</v>
      </c>
      <c r="E1077" s="30" t="s">
        <v>43</v>
      </c>
      <c r="F1077" s="62">
        <v>1</v>
      </c>
      <c r="G1077" s="53">
        <v>185.38</v>
      </c>
      <c r="H1077" s="53">
        <f t="shared" si="139"/>
        <v>243.39</v>
      </c>
      <c r="I1077" s="53">
        <f t="shared" si="140"/>
        <v>243.39</v>
      </c>
      <c r="J1077" s="54">
        <f t="shared" si="138"/>
        <v>2.9071230392849443E-6</v>
      </c>
    </row>
    <row r="1078" spans="1:10" ht="38.25" x14ac:dyDescent="0.2">
      <c r="A1078" s="39" t="s">
        <v>1820</v>
      </c>
      <c r="B1078" s="40" t="s">
        <v>1821</v>
      </c>
      <c r="C1078" s="41" t="s">
        <v>30</v>
      </c>
      <c r="D1078" s="29" t="s">
        <v>1822</v>
      </c>
      <c r="E1078" s="30" t="s">
        <v>43</v>
      </c>
      <c r="F1078" s="62">
        <v>2</v>
      </c>
      <c r="G1078" s="53">
        <v>246.6</v>
      </c>
      <c r="H1078" s="53">
        <f t="shared" si="139"/>
        <v>323.76</v>
      </c>
      <c r="I1078" s="53">
        <f t="shared" si="140"/>
        <v>647.52</v>
      </c>
      <c r="J1078" s="54">
        <f t="shared" si="138"/>
        <v>7.7341727696198987E-6</v>
      </c>
    </row>
    <row r="1079" spans="1:10" ht="38.25" x14ac:dyDescent="0.2">
      <c r="A1079" s="39" t="s">
        <v>1823</v>
      </c>
      <c r="B1079" s="40" t="s">
        <v>1824</v>
      </c>
      <c r="C1079" s="41" t="s">
        <v>30</v>
      </c>
      <c r="D1079" s="29" t="s">
        <v>1825</v>
      </c>
      <c r="E1079" s="30" t="s">
        <v>43</v>
      </c>
      <c r="F1079" s="62">
        <v>1</v>
      </c>
      <c r="G1079" s="53">
        <v>43.09</v>
      </c>
      <c r="H1079" s="53">
        <f t="shared" si="139"/>
        <v>56.57</v>
      </c>
      <c r="I1079" s="53">
        <f t="shared" si="140"/>
        <v>56.57</v>
      </c>
      <c r="J1079" s="54">
        <f t="shared" si="138"/>
        <v>6.756890189915334E-7</v>
      </c>
    </row>
    <row r="1080" spans="1:10" ht="38.25" x14ac:dyDescent="0.2">
      <c r="A1080" s="39" t="s">
        <v>1826</v>
      </c>
      <c r="B1080" s="40" t="s">
        <v>1827</v>
      </c>
      <c r="C1080" s="41" t="s">
        <v>30</v>
      </c>
      <c r="D1080" s="29" t="s">
        <v>1828</v>
      </c>
      <c r="E1080" s="30" t="s">
        <v>43</v>
      </c>
      <c r="F1080" s="62">
        <v>27</v>
      </c>
      <c r="G1080" s="53">
        <v>121.36</v>
      </c>
      <c r="H1080" s="53">
        <f t="shared" si="139"/>
        <v>159.33000000000001</v>
      </c>
      <c r="I1080" s="53">
        <f t="shared" si="140"/>
        <v>4301.91</v>
      </c>
      <c r="J1080" s="54">
        <f t="shared" si="138"/>
        <v>5.1383301178891064E-5</v>
      </c>
    </row>
    <row r="1081" spans="1:10" ht="38.25" x14ac:dyDescent="0.2">
      <c r="A1081" s="39" t="s">
        <v>1829</v>
      </c>
      <c r="B1081" s="40" t="s">
        <v>1824</v>
      </c>
      <c r="C1081" s="41" t="s">
        <v>30</v>
      </c>
      <c r="D1081" s="29" t="s">
        <v>1825</v>
      </c>
      <c r="E1081" s="30" t="s">
        <v>43</v>
      </c>
      <c r="F1081" s="62">
        <v>10</v>
      </c>
      <c r="G1081" s="53">
        <v>43.09</v>
      </c>
      <c r="H1081" s="53">
        <f t="shared" si="139"/>
        <v>56.57</v>
      </c>
      <c r="I1081" s="53">
        <f t="shared" si="140"/>
        <v>565.70000000000005</v>
      </c>
      <c r="J1081" s="54">
        <f t="shared" si="138"/>
        <v>6.7568901899153347E-6</v>
      </c>
    </row>
    <row r="1082" spans="1:10" ht="38.25" x14ac:dyDescent="0.2">
      <c r="A1082" s="39" t="s">
        <v>1830</v>
      </c>
      <c r="B1082" s="40" t="s">
        <v>1831</v>
      </c>
      <c r="C1082" s="41" t="s">
        <v>30</v>
      </c>
      <c r="D1082" s="29" t="s">
        <v>1832</v>
      </c>
      <c r="E1082" s="30" t="s">
        <v>43</v>
      </c>
      <c r="F1082" s="62">
        <v>2</v>
      </c>
      <c r="G1082" s="53">
        <v>87.74</v>
      </c>
      <c r="H1082" s="53">
        <f t="shared" si="139"/>
        <v>115.19</v>
      </c>
      <c r="I1082" s="53">
        <f t="shared" si="140"/>
        <v>230.38</v>
      </c>
      <c r="J1082" s="54">
        <f t="shared" si="138"/>
        <v>2.7517277036462693E-6</v>
      </c>
    </row>
    <row r="1083" spans="1:10" ht="38.25" x14ac:dyDescent="0.2">
      <c r="A1083" s="39" t="s">
        <v>1833</v>
      </c>
      <c r="B1083" s="40" t="s">
        <v>1834</v>
      </c>
      <c r="C1083" s="41" t="s">
        <v>30</v>
      </c>
      <c r="D1083" s="29" t="s">
        <v>1835</v>
      </c>
      <c r="E1083" s="30" t="s">
        <v>43</v>
      </c>
      <c r="F1083" s="62">
        <v>1</v>
      </c>
      <c r="G1083" s="53">
        <v>148.05000000000001</v>
      </c>
      <c r="H1083" s="53">
        <f t="shared" si="139"/>
        <v>194.37</v>
      </c>
      <c r="I1083" s="53">
        <f t="shared" si="140"/>
        <v>194.37</v>
      </c>
      <c r="J1083" s="54">
        <f t="shared" si="138"/>
        <v>2.3216134810214664E-6</v>
      </c>
    </row>
    <row r="1084" spans="1:10" ht="25.5" x14ac:dyDescent="0.2">
      <c r="A1084" s="44" t="s">
        <v>1836</v>
      </c>
      <c r="B1084" s="45" t="s">
        <v>1837</v>
      </c>
      <c r="C1084" s="46" t="s">
        <v>30</v>
      </c>
      <c r="D1084" s="32" t="s">
        <v>1838</v>
      </c>
      <c r="E1084" s="33" t="s">
        <v>43</v>
      </c>
      <c r="F1084" s="64">
        <v>3</v>
      </c>
      <c r="G1084" s="57">
        <v>203.67</v>
      </c>
      <c r="H1084" s="57">
        <f t="shared" si="139"/>
        <v>267.39999999999998</v>
      </c>
      <c r="I1084" s="57">
        <f t="shared" si="140"/>
        <v>802.2</v>
      </c>
      <c r="J1084" s="58">
        <f t="shared" si="138"/>
        <v>9.5817170060987828E-6</v>
      </c>
    </row>
    <row r="1085" spans="1:10" x14ac:dyDescent="0.2">
      <c r="A1085" s="42" t="s">
        <v>1839</v>
      </c>
      <c r="B1085" s="43"/>
      <c r="C1085" s="43"/>
      <c r="D1085" s="31" t="s">
        <v>2648</v>
      </c>
      <c r="E1085" s="43" t="s">
        <v>2740</v>
      </c>
      <c r="F1085" s="63"/>
      <c r="G1085" s="43"/>
      <c r="H1085" s="43"/>
      <c r="I1085" s="55"/>
      <c r="J1085" s="56"/>
    </row>
    <row r="1086" spans="1:10" x14ac:dyDescent="0.2">
      <c r="A1086" s="39" t="s">
        <v>1840</v>
      </c>
      <c r="B1086" s="40" t="s">
        <v>1841</v>
      </c>
      <c r="C1086" s="41" t="s">
        <v>1306</v>
      </c>
      <c r="D1086" s="29" t="s">
        <v>1842</v>
      </c>
      <c r="E1086" s="30" t="s">
        <v>43</v>
      </c>
      <c r="F1086" s="62">
        <v>1</v>
      </c>
      <c r="G1086" s="53">
        <v>1177.33</v>
      </c>
      <c r="H1086" s="53">
        <f>ROUND(G1086 * (1 + 31.29 / 100), 2)</f>
        <v>1545.72</v>
      </c>
      <c r="I1086" s="53">
        <f>ROUND(F1086 * H1086, 2)</f>
        <v>1545.72</v>
      </c>
      <c r="J1086" s="54">
        <f t="shared" si="138"/>
        <v>1.8462542521399912E-5</v>
      </c>
    </row>
    <row r="1087" spans="1:10" ht="25.5" x14ac:dyDescent="0.2">
      <c r="A1087" s="39" t="s">
        <v>1843</v>
      </c>
      <c r="B1087" s="40" t="s">
        <v>1844</v>
      </c>
      <c r="C1087" s="41" t="s">
        <v>27</v>
      </c>
      <c r="D1087" s="29" t="s">
        <v>2649</v>
      </c>
      <c r="E1087" s="30" t="s">
        <v>43</v>
      </c>
      <c r="F1087" s="62">
        <v>1</v>
      </c>
      <c r="G1087" s="53">
        <v>45.68</v>
      </c>
      <c r="H1087" s="53">
        <f>ROUND(G1087 * (1 + 31.29 / 100), 2)</f>
        <v>59.97</v>
      </c>
      <c r="I1087" s="53">
        <f>ROUND(F1087 * H1087, 2)</f>
        <v>59.97</v>
      </c>
      <c r="J1087" s="54">
        <f t="shared" si="138"/>
        <v>7.1629963706774367E-7</v>
      </c>
    </row>
    <row r="1088" spans="1:10" x14ac:dyDescent="0.2">
      <c r="A1088" s="39" t="s">
        <v>1845</v>
      </c>
      <c r="B1088" s="40" t="s">
        <v>1846</v>
      </c>
      <c r="C1088" s="41" t="s">
        <v>27</v>
      </c>
      <c r="D1088" s="29" t="s">
        <v>2650</v>
      </c>
      <c r="E1088" s="30" t="s">
        <v>43</v>
      </c>
      <c r="F1088" s="62">
        <v>15</v>
      </c>
      <c r="G1088" s="53">
        <v>43.59</v>
      </c>
      <c r="H1088" s="53">
        <f>ROUND(G1088 * (1 + 31.29 / 100), 2)</f>
        <v>57.23</v>
      </c>
      <c r="I1088" s="53">
        <f>ROUND(F1088 * H1088, 2)</f>
        <v>858.45</v>
      </c>
      <c r="J1088" s="54">
        <f t="shared" si="138"/>
        <v>1.0253583849271379E-5</v>
      </c>
    </row>
    <row r="1089" spans="1:10" ht="38.25" x14ac:dyDescent="0.2">
      <c r="A1089" s="39" t="s">
        <v>1847</v>
      </c>
      <c r="B1089" s="40" t="s">
        <v>1848</v>
      </c>
      <c r="C1089" s="41" t="s">
        <v>30</v>
      </c>
      <c r="D1089" s="29" t="s">
        <v>1849</v>
      </c>
      <c r="E1089" s="30" t="s">
        <v>43</v>
      </c>
      <c r="F1089" s="62">
        <v>24</v>
      </c>
      <c r="G1089" s="53">
        <v>467.06</v>
      </c>
      <c r="H1089" s="53">
        <f>ROUND(G1089 * (1 + 31.29 / 100), 2)</f>
        <v>613.20000000000005</v>
      </c>
      <c r="I1089" s="53">
        <f>ROUND(F1089 * H1089, 2)</f>
        <v>14716.8</v>
      </c>
      <c r="J1089" s="54">
        <f t="shared" si="138"/>
        <v>1.7578186591293263E-4</v>
      </c>
    </row>
    <row r="1090" spans="1:10" x14ac:dyDescent="0.2">
      <c r="A1090" s="42" t="s">
        <v>1850</v>
      </c>
      <c r="B1090" s="43"/>
      <c r="C1090" s="43"/>
      <c r="D1090" s="31" t="s">
        <v>1851</v>
      </c>
      <c r="E1090" s="43" t="s">
        <v>2740</v>
      </c>
      <c r="F1090" s="63"/>
      <c r="G1090" s="43"/>
      <c r="H1090" s="43"/>
      <c r="I1090" s="55"/>
      <c r="J1090" s="56"/>
    </row>
    <row r="1091" spans="1:10" x14ac:dyDescent="0.2">
      <c r="A1091" s="42" t="s">
        <v>1852</v>
      </c>
      <c r="B1091" s="43"/>
      <c r="C1091" s="43"/>
      <c r="D1091" s="31" t="s">
        <v>2651</v>
      </c>
      <c r="E1091" s="43" t="s">
        <v>2740</v>
      </c>
      <c r="F1091" s="63"/>
      <c r="G1091" s="43"/>
      <c r="H1091" s="43"/>
      <c r="I1091" s="55"/>
      <c r="J1091" s="56"/>
    </row>
    <row r="1092" spans="1:10" ht="25.5" x14ac:dyDescent="0.2">
      <c r="A1092" s="39" t="s">
        <v>1853</v>
      </c>
      <c r="B1092" s="40" t="s">
        <v>250</v>
      </c>
      <c r="C1092" s="41" t="s">
        <v>30</v>
      </c>
      <c r="D1092" s="29" t="s">
        <v>251</v>
      </c>
      <c r="E1092" s="30" t="s">
        <v>2742</v>
      </c>
      <c r="F1092" s="62">
        <v>15.78</v>
      </c>
      <c r="G1092" s="53">
        <v>66.38</v>
      </c>
      <c r="H1092" s="53">
        <f>ROUND(G1092 * (1 + 31.29 / 100), 2)</f>
        <v>87.15</v>
      </c>
      <c r="I1092" s="53">
        <f>ROUND(F1092 * H1092, 2)</f>
        <v>1375.23</v>
      </c>
      <c r="J1092" s="54">
        <f t="shared" si="138"/>
        <v>1.6426158910866652E-5</v>
      </c>
    </row>
    <row r="1093" spans="1:10" ht="38.25" x14ac:dyDescent="0.2">
      <c r="A1093" s="39" t="s">
        <v>1854</v>
      </c>
      <c r="B1093" s="40" t="s">
        <v>1855</v>
      </c>
      <c r="C1093" s="41" t="s">
        <v>30</v>
      </c>
      <c r="D1093" s="29" t="s">
        <v>1856</v>
      </c>
      <c r="E1093" s="30" t="s">
        <v>150</v>
      </c>
      <c r="F1093" s="62">
        <v>175.33</v>
      </c>
      <c r="G1093" s="53">
        <v>19.05</v>
      </c>
      <c r="H1093" s="53">
        <f>ROUND(G1093 * (1 + 31.29 / 100), 2)</f>
        <v>25.01</v>
      </c>
      <c r="I1093" s="53">
        <f>ROUND(F1093 * H1093, 2)</f>
        <v>4385</v>
      </c>
      <c r="J1093" s="54">
        <f t="shared" ref="J1093:J1156" si="141">I1093 / 83721946.65</f>
        <v>5.2375753018877036E-5</v>
      </c>
    </row>
    <row r="1094" spans="1:10" x14ac:dyDescent="0.2">
      <c r="A1094" s="39" t="s">
        <v>1857</v>
      </c>
      <c r="B1094" s="40" t="s">
        <v>255</v>
      </c>
      <c r="C1094" s="41" t="s">
        <v>30</v>
      </c>
      <c r="D1094" s="29" t="s">
        <v>256</v>
      </c>
      <c r="E1094" s="30" t="s">
        <v>2742</v>
      </c>
      <c r="F1094" s="62">
        <v>15.55</v>
      </c>
      <c r="G1094" s="53">
        <v>17.420000000000002</v>
      </c>
      <c r="H1094" s="53">
        <f>ROUND(G1094 * (1 + 31.29 / 100), 2)</f>
        <v>22.87</v>
      </c>
      <c r="I1094" s="53">
        <f>ROUND(F1094 * H1094, 2)</f>
        <v>355.63</v>
      </c>
      <c r="J1094" s="54">
        <f t="shared" si="141"/>
        <v>4.2477512077772501E-6</v>
      </c>
    </row>
    <row r="1095" spans="1:10" ht="38.25" x14ac:dyDescent="0.2">
      <c r="A1095" s="39" t="s">
        <v>1858</v>
      </c>
      <c r="B1095" s="40" t="s">
        <v>1855</v>
      </c>
      <c r="C1095" s="41" t="s">
        <v>30</v>
      </c>
      <c r="D1095" s="29" t="s">
        <v>1856</v>
      </c>
      <c r="E1095" s="30" t="s">
        <v>150</v>
      </c>
      <c r="F1095" s="62">
        <v>1674.93</v>
      </c>
      <c r="G1095" s="53">
        <v>19.05</v>
      </c>
      <c r="H1095" s="53">
        <f>ROUND(G1095 * (1 + 31.29 / 100), 2)</f>
        <v>25.01</v>
      </c>
      <c r="I1095" s="53">
        <f>ROUND(F1095 * H1095, 2)</f>
        <v>41890</v>
      </c>
      <c r="J1095" s="54">
        <f t="shared" si="141"/>
        <v>5.0034670329777856E-4</v>
      </c>
    </row>
    <row r="1096" spans="1:10" x14ac:dyDescent="0.2">
      <c r="A1096" s="42" t="s">
        <v>1859</v>
      </c>
      <c r="B1096" s="43"/>
      <c r="C1096" s="43"/>
      <c r="D1096" s="31" t="s">
        <v>2652</v>
      </c>
      <c r="E1096" s="43" t="s">
        <v>2740</v>
      </c>
      <c r="F1096" s="63"/>
      <c r="G1096" s="43"/>
      <c r="H1096" s="43"/>
      <c r="I1096" s="55"/>
      <c r="J1096" s="56"/>
    </row>
    <row r="1097" spans="1:10" ht="25.5" x14ac:dyDescent="0.2">
      <c r="A1097" s="39" t="s">
        <v>1860</v>
      </c>
      <c r="B1097" s="40" t="s">
        <v>250</v>
      </c>
      <c r="C1097" s="41" t="s">
        <v>30</v>
      </c>
      <c r="D1097" s="29" t="s">
        <v>251</v>
      </c>
      <c r="E1097" s="30" t="s">
        <v>2742</v>
      </c>
      <c r="F1097" s="62">
        <v>6.9</v>
      </c>
      <c r="G1097" s="53">
        <v>66.38</v>
      </c>
      <c r="H1097" s="53">
        <f t="shared" ref="H1097:H1115" si="142">ROUND(G1097 * (1 + 31.29 / 100), 2)</f>
        <v>87.15</v>
      </c>
      <c r="I1097" s="53">
        <f t="shared" ref="I1097:I1115" si="143">ROUND(F1097 * H1097, 2)</f>
        <v>601.34</v>
      </c>
      <c r="J1097" s="54">
        <f t="shared" si="141"/>
        <v>7.1825850217494914E-6</v>
      </c>
    </row>
    <row r="1098" spans="1:10" ht="38.25" x14ac:dyDescent="0.2">
      <c r="A1098" s="39" t="s">
        <v>1861</v>
      </c>
      <c r="B1098" s="40" t="s">
        <v>1862</v>
      </c>
      <c r="C1098" s="41" t="s">
        <v>30</v>
      </c>
      <c r="D1098" s="29" t="s">
        <v>1863</v>
      </c>
      <c r="E1098" s="30" t="s">
        <v>150</v>
      </c>
      <c r="F1098" s="62">
        <v>76.709999999999994</v>
      </c>
      <c r="G1098" s="53">
        <v>24.54</v>
      </c>
      <c r="H1098" s="53">
        <f t="shared" si="142"/>
        <v>32.22</v>
      </c>
      <c r="I1098" s="53">
        <f t="shared" si="143"/>
        <v>2471.6</v>
      </c>
      <c r="J1098" s="54">
        <f t="shared" si="141"/>
        <v>2.9521530481518011E-5</v>
      </c>
    </row>
    <row r="1099" spans="1:10" x14ac:dyDescent="0.2">
      <c r="A1099" s="39" t="s">
        <v>1864</v>
      </c>
      <c r="B1099" s="40" t="s">
        <v>255</v>
      </c>
      <c r="C1099" s="41" t="s">
        <v>30</v>
      </c>
      <c r="D1099" s="29" t="s">
        <v>256</v>
      </c>
      <c r="E1099" s="30" t="s">
        <v>2742</v>
      </c>
      <c r="F1099" s="62">
        <v>6.75</v>
      </c>
      <c r="G1099" s="53">
        <v>17.420000000000002</v>
      </c>
      <c r="H1099" s="53">
        <f t="shared" si="142"/>
        <v>22.87</v>
      </c>
      <c r="I1099" s="53">
        <f t="shared" si="143"/>
        <v>154.37</v>
      </c>
      <c r="J1099" s="54">
        <f t="shared" si="141"/>
        <v>1.8438415036542869E-6</v>
      </c>
    </row>
    <row r="1100" spans="1:10" ht="38.25" x14ac:dyDescent="0.2">
      <c r="A1100" s="39" t="s">
        <v>1865</v>
      </c>
      <c r="B1100" s="40" t="s">
        <v>1862</v>
      </c>
      <c r="C1100" s="41" t="s">
        <v>30</v>
      </c>
      <c r="D1100" s="29" t="s">
        <v>1863</v>
      </c>
      <c r="E1100" s="30" t="s">
        <v>150</v>
      </c>
      <c r="F1100" s="62">
        <v>82.33</v>
      </c>
      <c r="G1100" s="53">
        <v>24.54</v>
      </c>
      <c r="H1100" s="53">
        <f t="shared" si="142"/>
        <v>32.22</v>
      </c>
      <c r="I1100" s="53">
        <f t="shared" si="143"/>
        <v>2652.67</v>
      </c>
      <c r="J1100" s="54">
        <f t="shared" si="141"/>
        <v>3.168428478006489E-5</v>
      </c>
    </row>
    <row r="1101" spans="1:10" ht="51" x14ac:dyDescent="0.2">
      <c r="A1101" s="39" t="s">
        <v>1866</v>
      </c>
      <c r="B1101" s="40" t="s">
        <v>1867</v>
      </c>
      <c r="C1101" s="41" t="s">
        <v>30</v>
      </c>
      <c r="D1101" s="29" t="s">
        <v>1868</v>
      </c>
      <c r="E1101" s="30" t="s">
        <v>43</v>
      </c>
      <c r="F1101" s="62">
        <v>23</v>
      </c>
      <c r="G1101" s="53">
        <v>10.07</v>
      </c>
      <c r="H1101" s="53">
        <f t="shared" si="142"/>
        <v>13.22</v>
      </c>
      <c r="I1101" s="53">
        <f t="shared" si="143"/>
        <v>304.06</v>
      </c>
      <c r="J1101" s="54">
        <f t="shared" si="141"/>
        <v>3.6317836859566137E-6</v>
      </c>
    </row>
    <row r="1102" spans="1:10" ht="25.5" x14ac:dyDescent="0.2">
      <c r="A1102" s="39" t="s">
        <v>1869</v>
      </c>
      <c r="B1102" s="40" t="s">
        <v>1870</v>
      </c>
      <c r="C1102" s="41" t="s">
        <v>22</v>
      </c>
      <c r="D1102" s="29" t="s">
        <v>2653</v>
      </c>
      <c r="E1102" s="30" t="s">
        <v>43</v>
      </c>
      <c r="F1102" s="62">
        <v>381</v>
      </c>
      <c r="G1102" s="53">
        <v>16.899999999999999</v>
      </c>
      <c r="H1102" s="53">
        <f t="shared" si="142"/>
        <v>22.19</v>
      </c>
      <c r="I1102" s="53">
        <f t="shared" si="143"/>
        <v>8454.39</v>
      </c>
      <c r="J1102" s="54">
        <f t="shared" si="141"/>
        <v>1.0098176569333267E-4</v>
      </c>
    </row>
    <row r="1103" spans="1:10" ht="25.5" x14ac:dyDescent="0.2">
      <c r="A1103" s="39" t="s">
        <v>1871</v>
      </c>
      <c r="B1103" s="40" t="s">
        <v>1872</v>
      </c>
      <c r="C1103" s="41" t="s">
        <v>27</v>
      </c>
      <c r="D1103" s="29" t="s">
        <v>2654</v>
      </c>
      <c r="E1103" s="30" t="s">
        <v>43</v>
      </c>
      <c r="F1103" s="62">
        <v>4</v>
      </c>
      <c r="G1103" s="53">
        <v>14.43</v>
      </c>
      <c r="H1103" s="53">
        <f t="shared" si="142"/>
        <v>18.95</v>
      </c>
      <c r="I1103" s="53">
        <f t="shared" si="143"/>
        <v>75.8</v>
      </c>
      <c r="J1103" s="54">
        <f t="shared" si="141"/>
        <v>9.0537789711080485E-7</v>
      </c>
    </row>
    <row r="1104" spans="1:10" ht="38.25" x14ac:dyDescent="0.2">
      <c r="A1104" s="39" t="s">
        <v>1873</v>
      </c>
      <c r="B1104" s="40" t="s">
        <v>1874</v>
      </c>
      <c r="C1104" s="41" t="s">
        <v>30</v>
      </c>
      <c r="D1104" s="29" t="s">
        <v>1875</v>
      </c>
      <c r="E1104" s="30" t="s">
        <v>43</v>
      </c>
      <c r="F1104" s="62">
        <v>41</v>
      </c>
      <c r="G1104" s="53">
        <v>11.66</v>
      </c>
      <c r="H1104" s="53">
        <f t="shared" si="142"/>
        <v>15.31</v>
      </c>
      <c r="I1104" s="53">
        <f t="shared" si="143"/>
        <v>627.71</v>
      </c>
      <c r="J1104" s="54">
        <f t="shared" si="141"/>
        <v>7.4975561978288042E-6</v>
      </c>
    </row>
    <row r="1105" spans="1:10" ht="38.25" x14ac:dyDescent="0.2">
      <c r="A1105" s="39" t="s">
        <v>1876</v>
      </c>
      <c r="B1105" s="40" t="s">
        <v>1877</v>
      </c>
      <c r="C1105" s="41" t="s">
        <v>30</v>
      </c>
      <c r="D1105" s="29" t="s">
        <v>1878</v>
      </c>
      <c r="E1105" s="30" t="s">
        <v>43</v>
      </c>
      <c r="F1105" s="62">
        <v>16</v>
      </c>
      <c r="G1105" s="53">
        <v>22.44</v>
      </c>
      <c r="H1105" s="53">
        <f t="shared" si="142"/>
        <v>29.46</v>
      </c>
      <c r="I1105" s="53">
        <f t="shared" si="143"/>
        <v>471.36</v>
      </c>
      <c r="J1105" s="54">
        <f t="shared" si="141"/>
        <v>5.6300649812948416E-6</v>
      </c>
    </row>
    <row r="1106" spans="1:10" ht="38.25" x14ac:dyDescent="0.2">
      <c r="A1106" s="39" t="s">
        <v>1879</v>
      </c>
      <c r="B1106" s="40" t="s">
        <v>1880</v>
      </c>
      <c r="C1106" s="41" t="s">
        <v>30</v>
      </c>
      <c r="D1106" s="29" t="s">
        <v>1881</v>
      </c>
      <c r="E1106" s="30" t="s">
        <v>43</v>
      </c>
      <c r="F1106" s="62">
        <v>1</v>
      </c>
      <c r="G1106" s="53">
        <v>9.01</v>
      </c>
      <c r="H1106" s="53">
        <f t="shared" si="142"/>
        <v>11.83</v>
      </c>
      <c r="I1106" s="53">
        <f t="shared" si="143"/>
        <v>11.83</v>
      </c>
      <c r="J1106" s="54">
        <f t="shared" si="141"/>
        <v>1.413010623063433E-7</v>
      </c>
    </row>
    <row r="1107" spans="1:10" ht="38.25" x14ac:dyDescent="0.2">
      <c r="A1107" s="39" t="s">
        <v>1882</v>
      </c>
      <c r="B1107" s="40" t="s">
        <v>1883</v>
      </c>
      <c r="C1107" s="41" t="s">
        <v>30</v>
      </c>
      <c r="D1107" s="29" t="s">
        <v>1884</v>
      </c>
      <c r="E1107" s="30" t="s">
        <v>43</v>
      </c>
      <c r="F1107" s="62">
        <v>3</v>
      </c>
      <c r="G1107" s="53">
        <v>8.7799999999999994</v>
      </c>
      <c r="H1107" s="53">
        <f t="shared" si="142"/>
        <v>11.53</v>
      </c>
      <c r="I1107" s="53">
        <f t="shared" si="143"/>
        <v>34.590000000000003</v>
      </c>
      <c r="J1107" s="54">
        <f t="shared" si="141"/>
        <v>4.1315331742826836E-7</v>
      </c>
    </row>
    <row r="1108" spans="1:10" ht="38.25" x14ac:dyDescent="0.2">
      <c r="A1108" s="39" t="s">
        <v>1885</v>
      </c>
      <c r="B1108" s="40" t="s">
        <v>1886</v>
      </c>
      <c r="C1108" s="41" t="s">
        <v>30</v>
      </c>
      <c r="D1108" s="29" t="s">
        <v>1887</v>
      </c>
      <c r="E1108" s="30" t="s">
        <v>43</v>
      </c>
      <c r="F1108" s="62">
        <v>13</v>
      </c>
      <c r="G1108" s="53">
        <v>14.09</v>
      </c>
      <c r="H1108" s="53">
        <f t="shared" si="142"/>
        <v>18.5</v>
      </c>
      <c r="I1108" s="53">
        <f t="shared" si="143"/>
        <v>240.5</v>
      </c>
      <c r="J1108" s="54">
        <f t="shared" si="141"/>
        <v>2.8726040139201656E-6</v>
      </c>
    </row>
    <row r="1109" spans="1:10" ht="38.25" x14ac:dyDescent="0.2">
      <c r="A1109" s="39" t="s">
        <v>1888</v>
      </c>
      <c r="B1109" s="40" t="s">
        <v>1889</v>
      </c>
      <c r="C1109" s="41" t="s">
        <v>30</v>
      </c>
      <c r="D1109" s="29" t="s">
        <v>1890</v>
      </c>
      <c r="E1109" s="30" t="s">
        <v>43</v>
      </c>
      <c r="F1109" s="62">
        <v>177</v>
      </c>
      <c r="G1109" s="53">
        <v>12.89</v>
      </c>
      <c r="H1109" s="53">
        <f t="shared" si="142"/>
        <v>16.920000000000002</v>
      </c>
      <c r="I1109" s="53">
        <f t="shared" si="143"/>
        <v>2994.84</v>
      </c>
      <c r="J1109" s="54">
        <f t="shared" si="141"/>
        <v>3.5771265717458087E-5</v>
      </c>
    </row>
    <row r="1110" spans="1:10" ht="25.5" x14ac:dyDescent="0.2">
      <c r="A1110" s="39" t="s">
        <v>1891</v>
      </c>
      <c r="B1110" s="40" t="s">
        <v>1892</v>
      </c>
      <c r="C1110" s="41" t="s">
        <v>27</v>
      </c>
      <c r="D1110" s="29" t="s">
        <v>2655</v>
      </c>
      <c r="E1110" s="30" t="s">
        <v>43</v>
      </c>
      <c r="F1110" s="62">
        <v>1</v>
      </c>
      <c r="G1110" s="53">
        <v>46.75</v>
      </c>
      <c r="H1110" s="53">
        <f t="shared" si="142"/>
        <v>61.38</v>
      </c>
      <c r="I1110" s="53">
        <f t="shared" si="143"/>
        <v>61.38</v>
      </c>
      <c r="J1110" s="54">
        <f t="shared" si="141"/>
        <v>7.3314109926993672E-7</v>
      </c>
    </row>
    <row r="1111" spans="1:10" ht="25.5" x14ac:dyDescent="0.2">
      <c r="A1111" s="39" t="s">
        <v>1893</v>
      </c>
      <c r="B1111" s="40" t="s">
        <v>1894</v>
      </c>
      <c r="C1111" s="41" t="s">
        <v>27</v>
      </c>
      <c r="D1111" s="29" t="s">
        <v>2656</v>
      </c>
      <c r="E1111" s="30" t="s">
        <v>43</v>
      </c>
      <c r="F1111" s="62">
        <v>1</v>
      </c>
      <c r="G1111" s="53">
        <v>107.53</v>
      </c>
      <c r="H1111" s="53">
        <f t="shared" si="142"/>
        <v>141.18</v>
      </c>
      <c r="I1111" s="53">
        <f t="shared" si="143"/>
        <v>141.18</v>
      </c>
      <c r="J1111" s="54">
        <f t="shared" si="141"/>
        <v>1.6862961941174596E-6</v>
      </c>
    </row>
    <row r="1112" spans="1:10" ht="38.25" x14ac:dyDescent="0.2">
      <c r="A1112" s="39" t="s">
        <v>1895</v>
      </c>
      <c r="B1112" s="40" t="s">
        <v>1896</v>
      </c>
      <c r="C1112" s="41" t="s">
        <v>30</v>
      </c>
      <c r="D1112" s="29" t="s">
        <v>1897</v>
      </c>
      <c r="E1112" s="30" t="s">
        <v>43</v>
      </c>
      <c r="F1112" s="62">
        <v>2</v>
      </c>
      <c r="G1112" s="53">
        <v>20.260000000000002</v>
      </c>
      <c r="H1112" s="53">
        <f t="shared" si="142"/>
        <v>26.6</v>
      </c>
      <c r="I1112" s="53">
        <f t="shared" si="143"/>
        <v>53.2</v>
      </c>
      <c r="J1112" s="54">
        <f t="shared" si="141"/>
        <v>6.3543672989834856E-7</v>
      </c>
    </row>
    <row r="1113" spans="1:10" ht="38.25" x14ac:dyDescent="0.2">
      <c r="A1113" s="39" t="s">
        <v>1898</v>
      </c>
      <c r="B1113" s="40" t="s">
        <v>1899</v>
      </c>
      <c r="C1113" s="41" t="s">
        <v>30</v>
      </c>
      <c r="D1113" s="29" t="s">
        <v>1900</v>
      </c>
      <c r="E1113" s="30" t="s">
        <v>43</v>
      </c>
      <c r="F1113" s="62">
        <v>1</v>
      </c>
      <c r="G1113" s="53">
        <v>8.18</v>
      </c>
      <c r="H1113" s="53">
        <f t="shared" si="142"/>
        <v>10.74</v>
      </c>
      <c r="I1113" s="53">
        <f t="shared" si="143"/>
        <v>10.74</v>
      </c>
      <c r="J1113" s="54">
        <f t="shared" si="141"/>
        <v>1.2828177592308765E-7</v>
      </c>
    </row>
    <row r="1114" spans="1:10" ht="25.5" x14ac:dyDescent="0.2">
      <c r="A1114" s="39" t="s">
        <v>1901</v>
      </c>
      <c r="B1114" s="40" t="s">
        <v>1902</v>
      </c>
      <c r="C1114" s="41" t="s">
        <v>30</v>
      </c>
      <c r="D1114" s="29" t="s">
        <v>1903</v>
      </c>
      <c r="E1114" s="30" t="s">
        <v>43</v>
      </c>
      <c r="F1114" s="62">
        <v>12</v>
      </c>
      <c r="G1114" s="53">
        <v>18.88</v>
      </c>
      <c r="H1114" s="53">
        <f t="shared" si="142"/>
        <v>24.79</v>
      </c>
      <c r="I1114" s="53">
        <f t="shared" si="143"/>
        <v>297.48</v>
      </c>
      <c r="J1114" s="54">
        <f t="shared" si="141"/>
        <v>3.5531901956797128E-6</v>
      </c>
    </row>
    <row r="1115" spans="1:10" ht="25.5" x14ac:dyDescent="0.2">
      <c r="A1115" s="39" t="s">
        <v>1904</v>
      </c>
      <c r="B1115" s="40" t="s">
        <v>1905</v>
      </c>
      <c r="C1115" s="41" t="s">
        <v>30</v>
      </c>
      <c r="D1115" s="29" t="s">
        <v>1906</v>
      </c>
      <c r="E1115" s="30" t="s">
        <v>43</v>
      </c>
      <c r="F1115" s="62">
        <v>18</v>
      </c>
      <c r="G1115" s="53">
        <v>21.69</v>
      </c>
      <c r="H1115" s="53">
        <f t="shared" si="142"/>
        <v>28.48</v>
      </c>
      <c r="I1115" s="53">
        <f t="shared" si="143"/>
        <v>512.64</v>
      </c>
      <c r="J1115" s="54">
        <f t="shared" si="141"/>
        <v>6.1231256619377702E-6</v>
      </c>
    </row>
    <row r="1116" spans="1:10" x14ac:dyDescent="0.2">
      <c r="A1116" s="42" t="s">
        <v>1907</v>
      </c>
      <c r="B1116" s="43"/>
      <c r="C1116" s="43"/>
      <c r="D1116" s="31" t="s">
        <v>2657</v>
      </c>
      <c r="E1116" s="43" t="s">
        <v>2740</v>
      </c>
      <c r="F1116" s="63"/>
      <c r="G1116" s="43"/>
      <c r="H1116" s="43"/>
      <c r="I1116" s="55"/>
      <c r="J1116" s="56"/>
    </row>
    <row r="1117" spans="1:10" x14ac:dyDescent="0.2">
      <c r="A1117" s="42" t="s">
        <v>1908</v>
      </c>
      <c r="B1117" s="43"/>
      <c r="C1117" s="43"/>
      <c r="D1117" s="31" t="s">
        <v>2651</v>
      </c>
      <c r="E1117" s="43" t="s">
        <v>2740</v>
      </c>
      <c r="F1117" s="63"/>
      <c r="G1117" s="43"/>
      <c r="H1117" s="43"/>
      <c r="I1117" s="55"/>
      <c r="J1117" s="56"/>
    </row>
    <row r="1118" spans="1:10" ht="25.5" x14ac:dyDescent="0.2">
      <c r="A1118" s="39" t="s">
        <v>1909</v>
      </c>
      <c r="B1118" s="40" t="s">
        <v>250</v>
      </c>
      <c r="C1118" s="41" t="s">
        <v>30</v>
      </c>
      <c r="D1118" s="29" t="s">
        <v>251</v>
      </c>
      <c r="E1118" s="30" t="s">
        <v>2742</v>
      </c>
      <c r="F1118" s="62">
        <v>1.91</v>
      </c>
      <c r="G1118" s="53">
        <v>66.38</v>
      </c>
      <c r="H1118" s="53">
        <f>ROUND(G1118 * (1 + 31.29 / 100), 2)</f>
        <v>87.15</v>
      </c>
      <c r="I1118" s="53">
        <f>ROUND(F1118 * H1118, 2)</f>
        <v>166.46</v>
      </c>
      <c r="J1118" s="54">
        <f t="shared" si="141"/>
        <v>1.988248083813517E-6</v>
      </c>
    </row>
    <row r="1119" spans="1:10" ht="38.25" x14ac:dyDescent="0.2">
      <c r="A1119" s="39" t="s">
        <v>1910</v>
      </c>
      <c r="B1119" s="40" t="s">
        <v>1855</v>
      </c>
      <c r="C1119" s="41" t="s">
        <v>30</v>
      </c>
      <c r="D1119" s="29" t="s">
        <v>1856</v>
      </c>
      <c r="E1119" s="30" t="s">
        <v>150</v>
      </c>
      <c r="F1119" s="62">
        <v>21.26</v>
      </c>
      <c r="G1119" s="53">
        <v>19.05</v>
      </c>
      <c r="H1119" s="53">
        <f>ROUND(G1119 * (1 + 31.29 / 100), 2)</f>
        <v>25.01</v>
      </c>
      <c r="I1119" s="53">
        <f>ROUND(F1119 * H1119, 2)</f>
        <v>531.71</v>
      </c>
      <c r="J1119" s="54">
        <f t="shared" si="141"/>
        <v>6.3509034521475742E-6</v>
      </c>
    </row>
    <row r="1120" spans="1:10" x14ac:dyDescent="0.2">
      <c r="A1120" s="39" t="s">
        <v>1911</v>
      </c>
      <c r="B1120" s="40" t="s">
        <v>255</v>
      </c>
      <c r="C1120" s="41" t="s">
        <v>30</v>
      </c>
      <c r="D1120" s="29" t="s">
        <v>256</v>
      </c>
      <c r="E1120" s="30" t="s">
        <v>2742</v>
      </c>
      <c r="F1120" s="62">
        <v>1.89</v>
      </c>
      <c r="G1120" s="53">
        <v>17.420000000000002</v>
      </c>
      <c r="H1120" s="53">
        <f>ROUND(G1120 * (1 + 31.29 / 100), 2)</f>
        <v>22.87</v>
      </c>
      <c r="I1120" s="53">
        <f>ROUND(F1120 * H1120, 2)</f>
        <v>43.22</v>
      </c>
      <c r="J1120" s="54">
        <f t="shared" si="141"/>
        <v>5.1623262154523732E-7</v>
      </c>
    </row>
    <row r="1121" spans="1:10" ht="38.25" x14ac:dyDescent="0.2">
      <c r="A1121" s="39" t="s">
        <v>1912</v>
      </c>
      <c r="B1121" s="40" t="s">
        <v>1855</v>
      </c>
      <c r="C1121" s="41" t="s">
        <v>30</v>
      </c>
      <c r="D1121" s="29" t="s">
        <v>1856</v>
      </c>
      <c r="E1121" s="30" t="s">
        <v>150</v>
      </c>
      <c r="F1121" s="62">
        <v>163.4</v>
      </c>
      <c r="G1121" s="53">
        <v>19.05</v>
      </c>
      <c r="H1121" s="53">
        <f>ROUND(G1121 * (1 + 31.29 / 100), 2)</f>
        <v>25.01</v>
      </c>
      <c r="I1121" s="53">
        <f>ROUND(F1121 * H1121, 2)</f>
        <v>4086.63</v>
      </c>
      <c r="J1121" s="54">
        <f t="shared" si="141"/>
        <v>4.8811932396700908E-5</v>
      </c>
    </row>
    <row r="1122" spans="1:10" x14ac:dyDescent="0.2">
      <c r="A1122" s="42" t="s">
        <v>1913</v>
      </c>
      <c r="B1122" s="43"/>
      <c r="C1122" s="43"/>
      <c r="D1122" s="31" t="s">
        <v>2652</v>
      </c>
      <c r="E1122" s="43" t="s">
        <v>2740</v>
      </c>
      <c r="F1122" s="63"/>
      <c r="G1122" s="43"/>
      <c r="H1122" s="43"/>
      <c r="I1122" s="55"/>
      <c r="J1122" s="56"/>
    </row>
    <row r="1123" spans="1:10" ht="25.5" x14ac:dyDescent="0.2">
      <c r="A1123" s="39" t="s">
        <v>1914</v>
      </c>
      <c r="B1123" s="40" t="s">
        <v>250</v>
      </c>
      <c r="C1123" s="41" t="s">
        <v>30</v>
      </c>
      <c r="D1123" s="29" t="s">
        <v>251</v>
      </c>
      <c r="E1123" s="30" t="s">
        <v>2742</v>
      </c>
      <c r="F1123" s="62">
        <v>2.23</v>
      </c>
      <c r="G1123" s="53">
        <v>66.38</v>
      </c>
      <c r="H1123" s="53">
        <f>ROUND(G1123 * (1 + 31.29 / 100), 2)</f>
        <v>87.15</v>
      </c>
      <c r="I1123" s="53">
        <f>ROUND(F1123 * H1123, 2)</f>
        <v>194.34</v>
      </c>
      <c r="J1123" s="54">
        <f t="shared" si="141"/>
        <v>2.321255152038441E-6</v>
      </c>
    </row>
    <row r="1124" spans="1:10" ht="38.25" x14ac:dyDescent="0.2">
      <c r="A1124" s="39" t="s">
        <v>1915</v>
      </c>
      <c r="B1124" s="40" t="s">
        <v>1862</v>
      </c>
      <c r="C1124" s="41" t="s">
        <v>30</v>
      </c>
      <c r="D1124" s="29" t="s">
        <v>1863</v>
      </c>
      <c r="E1124" s="30" t="s">
        <v>150</v>
      </c>
      <c r="F1124" s="62">
        <v>24.82</v>
      </c>
      <c r="G1124" s="53">
        <v>24.54</v>
      </c>
      <c r="H1124" s="53">
        <f>ROUND(G1124 * (1 + 31.29 / 100), 2)</f>
        <v>32.22</v>
      </c>
      <c r="I1124" s="53">
        <f>ROUND(F1124 * H1124, 2)</f>
        <v>799.7</v>
      </c>
      <c r="J1124" s="54">
        <f t="shared" si="141"/>
        <v>9.5518562575133342E-6</v>
      </c>
    </row>
    <row r="1125" spans="1:10" x14ac:dyDescent="0.2">
      <c r="A1125" s="39" t="s">
        <v>1916</v>
      </c>
      <c r="B1125" s="40" t="s">
        <v>255</v>
      </c>
      <c r="C1125" s="41" t="s">
        <v>30</v>
      </c>
      <c r="D1125" s="29" t="s">
        <v>256</v>
      </c>
      <c r="E1125" s="30" t="s">
        <v>2742</v>
      </c>
      <c r="F1125" s="62">
        <v>2.19</v>
      </c>
      <c r="G1125" s="53">
        <v>17.420000000000002</v>
      </c>
      <c r="H1125" s="53">
        <f>ROUND(G1125 * (1 + 31.29 / 100), 2)</f>
        <v>22.87</v>
      </c>
      <c r="I1125" s="53">
        <f>ROUND(F1125 * H1125, 2)</f>
        <v>50.09</v>
      </c>
      <c r="J1125" s="54">
        <f t="shared" si="141"/>
        <v>5.9828995865805042E-7</v>
      </c>
    </row>
    <row r="1126" spans="1:10" ht="38.25" x14ac:dyDescent="0.2">
      <c r="A1126" s="39" t="s">
        <v>1917</v>
      </c>
      <c r="B1126" s="40" t="s">
        <v>1862</v>
      </c>
      <c r="C1126" s="41" t="s">
        <v>30</v>
      </c>
      <c r="D1126" s="29" t="s">
        <v>1863</v>
      </c>
      <c r="E1126" s="30" t="s">
        <v>150</v>
      </c>
      <c r="F1126" s="62">
        <v>70.77</v>
      </c>
      <c r="G1126" s="53">
        <v>24.54</v>
      </c>
      <c r="H1126" s="53">
        <f>ROUND(G1126 * (1 + 31.29 / 100), 2)</f>
        <v>32.22</v>
      </c>
      <c r="I1126" s="53">
        <f>ROUND(F1126 * H1126, 2)</f>
        <v>2280.21</v>
      </c>
      <c r="J1126" s="54">
        <f t="shared" si="141"/>
        <v>2.7235511012810401E-5</v>
      </c>
    </row>
    <row r="1127" spans="1:10" x14ac:dyDescent="0.2">
      <c r="A1127" s="42" t="s">
        <v>1918</v>
      </c>
      <c r="B1127" s="43"/>
      <c r="C1127" s="43"/>
      <c r="D1127" s="31" t="s">
        <v>2658</v>
      </c>
      <c r="E1127" s="43" t="s">
        <v>2740</v>
      </c>
      <c r="F1127" s="63"/>
      <c r="G1127" s="43"/>
      <c r="H1127" s="43"/>
      <c r="I1127" s="55"/>
      <c r="J1127" s="56"/>
    </row>
    <row r="1128" spans="1:10" ht="25.5" x14ac:dyDescent="0.2">
      <c r="A1128" s="39" t="s">
        <v>1919</v>
      </c>
      <c r="B1128" s="40" t="s">
        <v>250</v>
      </c>
      <c r="C1128" s="41" t="s">
        <v>30</v>
      </c>
      <c r="D1128" s="29" t="s">
        <v>251</v>
      </c>
      <c r="E1128" s="30" t="s">
        <v>2742</v>
      </c>
      <c r="F1128" s="62">
        <v>36.409999999999997</v>
      </c>
      <c r="G1128" s="53">
        <v>66.38</v>
      </c>
      <c r="H1128" s="53">
        <f>ROUND(G1128 * (1 + 31.29 / 100), 2)</f>
        <v>87.15</v>
      </c>
      <c r="I1128" s="53">
        <f>ROUND(F1128 * H1128, 2)</f>
        <v>3173.13</v>
      </c>
      <c r="J1128" s="54">
        <f t="shared" si="141"/>
        <v>3.7900814863577947E-5</v>
      </c>
    </row>
    <row r="1129" spans="1:10" ht="38.25" x14ac:dyDescent="0.2">
      <c r="A1129" s="39" t="s">
        <v>1920</v>
      </c>
      <c r="B1129" s="40" t="s">
        <v>1921</v>
      </c>
      <c r="C1129" s="41" t="s">
        <v>30</v>
      </c>
      <c r="D1129" s="29" t="s">
        <v>1922</v>
      </c>
      <c r="E1129" s="30" t="s">
        <v>150</v>
      </c>
      <c r="F1129" s="62">
        <v>404.61</v>
      </c>
      <c r="G1129" s="53">
        <v>34.159999999999997</v>
      </c>
      <c r="H1129" s="53">
        <f>ROUND(G1129 * (1 + 31.29 / 100), 2)</f>
        <v>44.85</v>
      </c>
      <c r="I1129" s="53">
        <f>ROUND(F1129 * H1129, 2)</f>
        <v>18146.759999999998</v>
      </c>
      <c r="J1129" s="54">
        <f t="shared" si="141"/>
        <v>2.1675033520019088E-4</v>
      </c>
    </row>
    <row r="1130" spans="1:10" x14ac:dyDescent="0.2">
      <c r="A1130" s="39" t="s">
        <v>1923</v>
      </c>
      <c r="B1130" s="40" t="s">
        <v>255</v>
      </c>
      <c r="C1130" s="41" t="s">
        <v>30</v>
      </c>
      <c r="D1130" s="29" t="s">
        <v>256</v>
      </c>
      <c r="E1130" s="30" t="s">
        <v>2742</v>
      </c>
      <c r="F1130" s="62">
        <v>33.24</v>
      </c>
      <c r="G1130" s="53">
        <v>17.420000000000002</v>
      </c>
      <c r="H1130" s="53">
        <f>ROUND(G1130 * (1 + 31.29 / 100), 2)</f>
        <v>22.87</v>
      </c>
      <c r="I1130" s="53">
        <f>ROUND(F1130 * H1130, 2)</f>
        <v>760.2</v>
      </c>
      <c r="J1130" s="54">
        <f t="shared" si="141"/>
        <v>9.0800564298632434E-6</v>
      </c>
    </row>
    <row r="1131" spans="1:10" ht="38.25" x14ac:dyDescent="0.2">
      <c r="A1131" s="39" t="s">
        <v>1924</v>
      </c>
      <c r="B1131" s="40" t="s">
        <v>1921</v>
      </c>
      <c r="C1131" s="41" t="s">
        <v>30</v>
      </c>
      <c r="D1131" s="29" t="s">
        <v>1922</v>
      </c>
      <c r="E1131" s="30" t="s">
        <v>150</v>
      </c>
      <c r="F1131" s="62">
        <v>467.12</v>
      </c>
      <c r="G1131" s="53">
        <v>34.159999999999997</v>
      </c>
      <c r="H1131" s="53">
        <f>ROUND(G1131 * (1 + 31.29 / 100), 2)</f>
        <v>44.85</v>
      </c>
      <c r="I1131" s="53">
        <f>ROUND(F1131 * H1131, 2)</f>
        <v>20950.330000000002</v>
      </c>
      <c r="J1131" s="54">
        <f t="shared" si="141"/>
        <v>2.5023701476487351E-4</v>
      </c>
    </row>
    <row r="1132" spans="1:10" x14ac:dyDescent="0.2">
      <c r="A1132" s="42" t="s">
        <v>1925</v>
      </c>
      <c r="B1132" s="43"/>
      <c r="C1132" s="43"/>
      <c r="D1132" s="31" t="s">
        <v>2659</v>
      </c>
      <c r="E1132" s="43" t="s">
        <v>2740</v>
      </c>
      <c r="F1132" s="63"/>
      <c r="G1132" s="43"/>
      <c r="H1132" s="43"/>
      <c r="I1132" s="55"/>
      <c r="J1132" s="56"/>
    </row>
    <row r="1133" spans="1:10" ht="25.5" x14ac:dyDescent="0.2">
      <c r="A1133" s="39" t="s">
        <v>1926</v>
      </c>
      <c r="B1133" s="40" t="s">
        <v>250</v>
      </c>
      <c r="C1133" s="41" t="s">
        <v>30</v>
      </c>
      <c r="D1133" s="29" t="s">
        <v>251</v>
      </c>
      <c r="E1133" s="30" t="s">
        <v>2742</v>
      </c>
      <c r="F1133" s="62">
        <v>2.39</v>
      </c>
      <c r="G1133" s="53">
        <v>66.38</v>
      </c>
      <c r="H1133" s="53">
        <f>ROUND(G1133 * (1 + 31.29 / 100), 2)</f>
        <v>87.15</v>
      </c>
      <c r="I1133" s="53">
        <f>ROUND(F1133 * H1133, 2)</f>
        <v>208.29</v>
      </c>
      <c r="J1133" s="54">
        <f t="shared" si="141"/>
        <v>2.4878781291452447E-6</v>
      </c>
    </row>
    <row r="1134" spans="1:10" ht="38.25" x14ac:dyDescent="0.2">
      <c r="A1134" s="39" t="s">
        <v>1927</v>
      </c>
      <c r="B1134" s="40" t="s">
        <v>1928</v>
      </c>
      <c r="C1134" s="41" t="s">
        <v>30</v>
      </c>
      <c r="D1134" s="29" t="s">
        <v>1929</v>
      </c>
      <c r="E1134" s="30" t="s">
        <v>150</v>
      </c>
      <c r="F1134" s="62">
        <v>26.54</v>
      </c>
      <c r="G1134" s="53">
        <v>53.7</v>
      </c>
      <c r="H1134" s="53">
        <f>ROUND(G1134 * (1 + 31.29 / 100), 2)</f>
        <v>70.5</v>
      </c>
      <c r="I1134" s="53">
        <f>ROUND(F1134 * H1134, 2)</f>
        <v>1871.07</v>
      </c>
      <c r="J1134" s="54">
        <f t="shared" si="141"/>
        <v>2.2348620342310205E-5</v>
      </c>
    </row>
    <row r="1135" spans="1:10" x14ac:dyDescent="0.2">
      <c r="A1135" s="39" t="s">
        <v>1930</v>
      </c>
      <c r="B1135" s="40" t="s">
        <v>255</v>
      </c>
      <c r="C1135" s="41" t="s">
        <v>30</v>
      </c>
      <c r="D1135" s="29" t="s">
        <v>256</v>
      </c>
      <c r="E1135" s="30" t="s">
        <v>2742</v>
      </c>
      <c r="F1135" s="62">
        <v>1.92</v>
      </c>
      <c r="G1135" s="53">
        <v>17.420000000000002</v>
      </c>
      <c r="H1135" s="53">
        <f>ROUND(G1135 * (1 + 31.29 / 100), 2)</f>
        <v>22.87</v>
      </c>
      <c r="I1135" s="53">
        <f>ROUND(F1135 * H1135, 2)</f>
        <v>43.91</v>
      </c>
      <c r="J1135" s="54">
        <f t="shared" si="141"/>
        <v>5.2447418815482109E-7</v>
      </c>
    </row>
    <row r="1136" spans="1:10" x14ac:dyDescent="0.2">
      <c r="A1136" s="42" t="s">
        <v>1931</v>
      </c>
      <c r="B1136" s="43"/>
      <c r="C1136" s="43"/>
      <c r="D1136" s="31" t="s">
        <v>2617</v>
      </c>
      <c r="E1136" s="43" t="s">
        <v>2740</v>
      </c>
      <c r="F1136" s="63"/>
      <c r="G1136" s="43"/>
      <c r="H1136" s="43"/>
      <c r="I1136" s="55"/>
      <c r="J1136" s="56"/>
    </row>
    <row r="1137" spans="1:10" ht="51" x14ac:dyDescent="0.2">
      <c r="A1137" s="39" t="s">
        <v>1932</v>
      </c>
      <c r="B1137" s="40" t="s">
        <v>1867</v>
      </c>
      <c r="C1137" s="41" t="s">
        <v>30</v>
      </c>
      <c r="D1137" s="29" t="s">
        <v>1868</v>
      </c>
      <c r="E1137" s="30" t="s">
        <v>43</v>
      </c>
      <c r="F1137" s="62">
        <v>1</v>
      </c>
      <c r="G1137" s="53">
        <v>10.07</v>
      </c>
      <c r="H1137" s="53">
        <f t="shared" ref="H1137:H1157" si="144">ROUND(G1137 * (1 + 31.29 / 100), 2)</f>
        <v>13.22</v>
      </c>
      <c r="I1137" s="53">
        <f t="shared" ref="I1137:I1157" si="145">ROUND(F1137 * H1137, 2)</f>
        <v>13.22</v>
      </c>
      <c r="J1137" s="54">
        <f t="shared" si="141"/>
        <v>1.5790363851985278E-7</v>
      </c>
    </row>
    <row r="1138" spans="1:10" x14ac:dyDescent="0.2">
      <c r="A1138" s="39" t="s">
        <v>1933</v>
      </c>
      <c r="B1138" s="40" t="s">
        <v>1934</v>
      </c>
      <c r="C1138" s="41" t="s">
        <v>22</v>
      </c>
      <c r="D1138" s="29" t="s">
        <v>2660</v>
      </c>
      <c r="E1138" s="30" t="s">
        <v>43</v>
      </c>
      <c r="F1138" s="62">
        <v>33</v>
      </c>
      <c r="G1138" s="53">
        <v>16.940000000000001</v>
      </c>
      <c r="H1138" s="53">
        <f t="shared" si="144"/>
        <v>22.24</v>
      </c>
      <c r="I1138" s="53">
        <f t="shared" si="145"/>
        <v>733.92</v>
      </c>
      <c r="J1138" s="54">
        <f t="shared" si="141"/>
        <v>8.766160240733006E-6</v>
      </c>
    </row>
    <row r="1139" spans="1:10" ht="25.5" x14ac:dyDescent="0.2">
      <c r="A1139" s="39" t="s">
        <v>1935</v>
      </c>
      <c r="B1139" s="40" t="s">
        <v>1872</v>
      </c>
      <c r="C1139" s="41" t="s">
        <v>27</v>
      </c>
      <c r="D1139" s="29" t="s">
        <v>2654</v>
      </c>
      <c r="E1139" s="30" t="s">
        <v>43</v>
      </c>
      <c r="F1139" s="62">
        <v>24</v>
      </c>
      <c r="G1139" s="53">
        <v>14.43</v>
      </c>
      <c r="H1139" s="53">
        <f t="shared" si="144"/>
        <v>18.95</v>
      </c>
      <c r="I1139" s="53">
        <f t="shared" si="145"/>
        <v>454.8</v>
      </c>
      <c r="J1139" s="54">
        <f t="shared" si="141"/>
        <v>5.4322673826648295E-6</v>
      </c>
    </row>
    <row r="1140" spans="1:10" ht="25.5" x14ac:dyDescent="0.2">
      <c r="A1140" s="39" t="s">
        <v>1936</v>
      </c>
      <c r="B1140" s="40" t="s">
        <v>1937</v>
      </c>
      <c r="C1140" s="41" t="s">
        <v>27</v>
      </c>
      <c r="D1140" s="29" t="s">
        <v>2661</v>
      </c>
      <c r="E1140" s="30" t="s">
        <v>43</v>
      </c>
      <c r="F1140" s="62">
        <v>89</v>
      </c>
      <c r="G1140" s="53">
        <v>56.92</v>
      </c>
      <c r="H1140" s="53">
        <f t="shared" si="144"/>
        <v>74.73</v>
      </c>
      <c r="I1140" s="53">
        <f t="shared" si="145"/>
        <v>6650.97</v>
      </c>
      <c r="J1140" s="54">
        <f t="shared" si="141"/>
        <v>7.9441177207744722E-5</v>
      </c>
    </row>
    <row r="1141" spans="1:10" ht="25.5" x14ac:dyDescent="0.2">
      <c r="A1141" s="39" t="s">
        <v>1938</v>
      </c>
      <c r="B1141" s="40" t="s">
        <v>1939</v>
      </c>
      <c r="C1141" s="41" t="s">
        <v>30</v>
      </c>
      <c r="D1141" s="29" t="s">
        <v>1940</v>
      </c>
      <c r="E1141" s="30" t="s">
        <v>43</v>
      </c>
      <c r="F1141" s="62">
        <v>1</v>
      </c>
      <c r="G1141" s="53">
        <v>144.36000000000001</v>
      </c>
      <c r="H1141" s="53">
        <f t="shared" si="144"/>
        <v>189.53</v>
      </c>
      <c r="I1141" s="53">
        <f t="shared" si="145"/>
        <v>189.53</v>
      </c>
      <c r="J1141" s="54">
        <f t="shared" si="141"/>
        <v>2.2638030717600376E-6</v>
      </c>
    </row>
    <row r="1142" spans="1:10" ht="38.25" x14ac:dyDescent="0.2">
      <c r="A1142" s="39" t="s">
        <v>1941</v>
      </c>
      <c r="B1142" s="40" t="s">
        <v>1874</v>
      </c>
      <c r="C1142" s="41" t="s">
        <v>30</v>
      </c>
      <c r="D1142" s="29" t="s">
        <v>1875</v>
      </c>
      <c r="E1142" s="30" t="s">
        <v>43</v>
      </c>
      <c r="F1142" s="62">
        <v>150</v>
      </c>
      <c r="G1142" s="53">
        <v>11.66</v>
      </c>
      <c r="H1142" s="53">
        <f t="shared" si="144"/>
        <v>15.31</v>
      </c>
      <c r="I1142" s="53">
        <f t="shared" si="145"/>
        <v>2296.5</v>
      </c>
      <c r="J1142" s="54">
        <f t="shared" si="141"/>
        <v>2.7430083650593183E-5</v>
      </c>
    </row>
    <row r="1143" spans="1:10" ht="38.25" x14ac:dyDescent="0.2">
      <c r="A1143" s="39" t="s">
        <v>1942</v>
      </c>
      <c r="B1143" s="40" t="s">
        <v>1804</v>
      </c>
      <c r="C1143" s="41" t="s">
        <v>30</v>
      </c>
      <c r="D1143" s="29" t="s">
        <v>1805</v>
      </c>
      <c r="E1143" s="30" t="s">
        <v>43</v>
      </c>
      <c r="F1143" s="62">
        <v>71</v>
      </c>
      <c r="G1143" s="53">
        <v>41.06</v>
      </c>
      <c r="H1143" s="53">
        <f t="shared" si="144"/>
        <v>53.91</v>
      </c>
      <c r="I1143" s="53">
        <f t="shared" si="145"/>
        <v>3827.61</v>
      </c>
      <c r="J1143" s="54">
        <f t="shared" si="141"/>
        <v>4.5718119957259734E-5</v>
      </c>
    </row>
    <row r="1144" spans="1:10" ht="38.25" x14ac:dyDescent="0.2">
      <c r="A1144" s="39" t="s">
        <v>1943</v>
      </c>
      <c r="B1144" s="40" t="s">
        <v>1880</v>
      </c>
      <c r="C1144" s="41" t="s">
        <v>30</v>
      </c>
      <c r="D1144" s="29" t="s">
        <v>1881</v>
      </c>
      <c r="E1144" s="30" t="s">
        <v>43</v>
      </c>
      <c r="F1144" s="62">
        <v>4</v>
      </c>
      <c r="G1144" s="53">
        <v>9.01</v>
      </c>
      <c r="H1144" s="53">
        <f t="shared" si="144"/>
        <v>11.83</v>
      </c>
      <c r="I1144" s="53">
        <f t="shared" si="145"/>
        <v>47.32</v>
      </c>
      <c r="J1144" s="54">
        <f t="shared" si="141"/>
        <v>5.6520424922537319E-7</v>
      </c>
    </row>
    <row r="1145" spans="1:10" ht="38.25" x14ac:dyDescent="0.2">
      <c r="A1145" s="39" t="s">
        <v>1944</v>
      </c>
      <c r="B1145" s="40" t="s">
        <v>1945</v>
      </c>
      <c r="C1145" s="41" t="s">
        <v>30</v>
      </c>
      <c r="D1145" s="29" t="s">
        <v>1946</v>
      </c>
      <c r="E1145" s="30" t="s">
        <v>43</v>
      </c>
      <c r="F1145" s="62">
        <v>9</v>
      </c>
      <c r="G1145" s="53">
        <v>14.81</v>
      </c>
      <c r="H1145" s="53">
        <f t="shared" si="144"/>
        <v>19.440000000000001</v>
      </c>
      <c r="I1145" s="53">
        <f t="shared" si="145"/>
        <v>174.96</v>
      </c>
      <c r="J1145" s="54">
        <f t="shared" si="141"/>
        <v>2.0897746290040425E-6</v>
      </c>
    </row>
    <row r="1146" spans="1:10" ht="38.25" x14ac:dyDescent="0.2">
      <c r="A1146" s="39" t="s">
        <v>1947</v>
      </c>
      <c r="B1146" s="40" t="s">
        <v>1948</v>
      </c>
      <c r="C1146" s="41" t="s">
        <v>30</v>
      </c>
      <c r="D1146" s="29" t="s">
        <v>1949</v>
      </c>
      <c r="E1146" s="30" t="s">
        <v>43</v>
      </c>
      <c r="F1146" s="62">
        <v>26</v>
      </c>
      <c r="G1146" s="53">
        <v>27.03</v>
      </c>
      <c r="H1146" s="53">
        <f t="shared" si="144"/>
        <v>35.49</v>
      </c>
      <c r="I1146" s="53">
        <f t="shared" si="145"/>
        <v>922.74</v>
      </c>
      <c r="J1146" s="54">
        <f t="shared" si="141"/>
        <v>1.1021482859894777E-5</v>
      </c>
    </row>
    <row r="1147" spans="1:10" ht="38.25" x14ac:dyDescent="0.2">
      <c r="A1147" s="39" t="s">
        <v>1950</v>
      </c>
      <c r="B1147" s="40" t="s">
        <v>1883</v>
      </c>
      <c r="C1147" s="41" t="s">
        <v>30</v>
      </c>
      <c r="D1147" s="29" t="s">
        <v>1884</v>
      </c>
      <c r="E1147" s="30" t="s">
        <v>43</v>
      </c>
      <c r="F1147" s="62">
        <v>1</v>
      </c>
      <c r="G1147" s="53">
        <v>8.7799999999999994</v>
      </c>
      <c r="H1147" s="53">
        <f t="shared" si="144"/>
        <v>11.53</v>
      </c>
      <c r="I1147" s="53">
        <f t="shared" si="145"/>
        <v>11.53</v>
      </c>
      <c r="J1147" s="54">
        <f t="shared" si="141"/>
        <v>1.3771777247608944E-7</v>
      </c>
    </row>
    <row r="1148" spans="1:10" ht="38.25" x14ac:dyDescent="0.2">
      <c r="A1148" s="39" t="s">
        <v>1951</v>
      </c>
      <c r="B1148" s="40" t="s">
        <v>1886</v>
      </c>
      <c r="C1148" s="41" t="s">
        <v>30</v>
      </c>
      <c r="D1148" s="29" t="s">
        <v>1887</v>
      </c>
      <c r="E1148" s="30" t="s">
        <v>43</v>
      </c>
      <c r="F1148" s="62">
        <v>12</v>
      </c>
      <c r="G1148" s="53">
        <v>14.09</v>
      </c>
      <c r="H1148" s="53">
        <f t="shared" si="144"/>
        <v>18.5</v>
      </c>
      <c r="I1148" s="53">
        <f t="shared" si="145"/>
        <v>222</v>
      </c>
      <c r="J1148" s="54">
        <f t="shared" si="141"/>
        <v>2.6516344743878454E-6</v>
      </c>
    </row>
    <row r="1149" spans="1:10" ht="38.25" x14ac:dyDescent="0.2">
      <c r="A1149" s="39" t="s">
        <v>1952</v>
      </c>
      <c r="B1149" s="40" t="s">
        <v>1953</v>
      </c>
      <c r="C1149" s="41" t="s">
        <v>30</v>
      </c>
      <c r="D1149" s="29" t="s">
        <v>1954</v>
      </c>
      <c r="E1149" s="30" t="s">
        <v>43</v>
      </c>
      <c r="F1149" s="62">
        <v>13</v>
      </c>
      <c r="G1149" s="53">
        <v>26.2</v>
      </c>
      <c r="H1149" s="53">
        <f t="shared" si="144"/>
        <v>34.4</v>
      </c>
      <c r="I1149" s="53">
        <f t="shared" si="145"/>
        <v>447.2</v>
      </c>
      <c r="J1149" s="54">
        <f t="shared" si="141"/>
        <v>5.3414907069650648E-6</v>
      </c>
    </row>
    <row r="1150" spans="1:10" ht="25.5" x14ac:dyDescent="0.2">
      <c r="A1150" s="44" t="s">
        <v>1955</v>
      </c>
      <c r="B1150" s="45" t="s">
        <v>1956</v>
      </c>
      <c r="C1150" s="46" t="s">
        <v>30</v>
      </c>
      <c r="D1150" s="32" t="s">
        <v>1957</v>
      </c>
      <c r="E1150" s="33" t="s">
        <v>43</v>
      </c>
      <c r="F1150" s="64">
        <v>114</v>
      </c>
      <c r="G1150" s="57">
        <v>5.61</v>
      </c>
      <c r="H1150" s="57">
        <f t="shared" si="144"/>
        <v>7.37</v>
      </c>
      <c r="I1150" s="57">
        <f t="shared" si="145"/>
        <v>840.18</v>
      </c>
      <c r="J1150" s="58">
        <f t="shared" si="141"/>
        <v>1.0035361498608918E-5</v>
      </c>
    </row>
    <row r="1151" spans="1:10" ht="51" x14ac:dyDescent="0.2">
      <c r="A1151" s="39" t="s">
        <v>1958</v>
      </c>
      <c r="B1151" s="40" t="s">
        <v>1959</v>
      </c>
      <c r="C1151" s="41" t="s">
        <v>30</v>
      </c>
      <c r="D1151" s="29" t="s">
        <v>1960</v>
      </c>
      <c r="E1151" s="30" t="s">
        <v>43</v>
      </c>
      <c r="F1151" s="62">
        <v>1</v>
      </c>
      <c r="G1151" s="53">
        <v>32.65</v>
      </c>
      <c r="H1151" s="53">
        <f t="shared" si="144"/>
        <v>42.87</v>
      </c>
      <c r="I1151" s="53">
        <f t="shared" si="145"/>
        <v>42.87</v>
      </c>
      <c r="J1151" s="54">
        <f t="shared" si="141"/>
        <v>5.1205211674327446E-7</v>
      </c>
    </row>
    <row r="1152" spans="1:10" ht="38.25" x14ac:dyDescent="0.2">
      <c r="A1152" s="39" t="s">
        <v>1961</v>
      </c>
      <c r="B1152" s="40" t="s">
        <v>1889</v>
      </c>
      <c r="C1152" s="41" t="s">
        <v>30</v>
      </c>
      <c r="D1152" s="29" t="s">
        <v>1890</v>
      </c>
      <c r="E1152" s="30" t="s">
        <v>43</v>
      </c>
      <c r="F1152" s="62">
        <v>4</v>
      </c>
      <c r="G1152" s="53">
        <v>12.89</v>
      </c>
      <c r="H1152" s="53">
        <f t="shared" si="144"/>
        <v>16.920000000000002</v>
      </c>
      <c r="I1152" s="53">
        <f t="shared" si="145"/>
        <v>67.680000000000007</v>
      </c>
      <c r="J1152" s="54">
        <f t="shared" si="141"/>
        <v>8.0839018570526752E-7</v>
      </c>
    </row>
    <row r="1153" spans="1:10" ht="38.25" x14ac:dyDescent="0.2">
      <c r="A1153" s="39" t="s">
        <v>1962</v>
      </c>
      <c r="B1153" s="40" t="s">
        <v>1963</v>
      </c>
      <c r="C1153" s="41" t="s">
        <v>30</v>
      </c>
      <c r="D1153" s="29" t="s">
        <v>1964</v>
      </c>
      <c r="E1153" s="30" t="s">
        <v>43</v>
      </c>
      <c r="F1153" s="62">
        <v>1</v>
      </c>
      <c r="G1153" s="53">
        <v>25.38</v>
      </c>
      <c r="H1153" s="53">
        <f t="shared" si="144"/>
        <v>33.32</v>
      </c>
      <c r="I1153" s="53">
        <f t="shared" si="145"/>
        <v>33.32</v>
      </c>
      <c r="J1153" s="54">
        <f t="shared" si="141"/>
        <v>3.9798405714686039E-7</v>
      </c>
    </row>
    <row r="1154" spans="1:10" ht="25.5" x14ac:dyDescent="0.2">
      <c r="A1154" s="39" t="s">
        <v>1965</v>
      </c>
      <c r="B1154" s="40" t="s">
        <v>1892</v>
      </c>
      <c r="C1154" s="41" t="s">
        <v>27</v>
      </c>
      <c r="D1154" s="29" t="s">
        <v>2655</v>
      </c>
      <c r="E1154" s="30" t="s">
        <v>43</v>
      </c>
      <c r="F1154" s="62">
        <v>61</v>
      </c>
      <c r="G1154" s="53">
        <v>46.75</v>
      </c>
      <c r="H1154" s="53">
        <f t="shared" si="144"/>
        <v>61.38</v>
      </c>
      <c r="I1154" s="53">
        <f t="shared" si="145"/>
        <v>3744.18</v>
      </c>
      <c r="J1154" s="54">
        <f t="shared" si="141"/>
        <v>4.4721607055466138E-5</v>
      </c>
    </row>
    <row r="1155" spans="1:10" ht="38.25" x14ac:dyDescent="0.2">
      <c r="A1155" s="39" t="s">
        <v>1966</v>
      </c>
      <c r="B1155" s="40" t="s">
        <v>1967</v>
      </c>
      <c r="C1155" s="41" t="s">
        <v>30</v>
      </c>
      <c r="D1155" s="29" t="s">
        <v>1968</v>
      </c>
      <c r="E1155" s="30" t="s">
        <v>43</v>
      </c>
      <c r="F1155" s="62">
        <v>56</v>
      </c>
      <c r="G1155" s="53">
        <v>49.41</v>
      </c>
      <c r="H1155" s="53">
        <f t="shared" si="144"/>
        <v>64.87</v>
      </c>
      <c r="I1155" s="53">
        <f t="shared" si="145"/>
        <v>3632.72</v>
      </c>
      <c r="J1155" s="54">
        <f t="shared" si="141"/>
        <v>4.3390295440532495E-5</v>
      </c>
    </row>
    <row r="1156" spans="1:10" ht="38.25" x14ac:dyDescent="0.2">
      <c r="A1156" s="39" t="s">
        <v>1969</v>
      </c>
      <c r="B1156" s="40" t="s">
        <v>1970</v>
      </c>
      <c r="C1156" s="41" t="s">
        <v>30</v>
      </c>
      <c r="D1156" s="29" t="s">
        <v>1971</v>
      </c>
      <c r="E1156" s="30" t="s">
        <v>43</v>
      </c>
      <c r="F1156" s="62">
        <v>45</v>
      </c>
      <c r="G1156" s="53">
        <v>39.130000000000003</v>
      </c>
      <c r="H1156" s="53">
        <f t="shared" si="144"/>
        <v>51.37</v>
      </c>
      <c r="I1156" s="53">
        <f t="shared" si="145"/>
        <v>2311.65</v>
      </c>
      <c r="J1156" s="54">
        <f t="shared" si="141"/>
        <v>2.7611039787021006E-5</v>
      </c>
    </row>
    <row r="1157" spans="1:10" ht="38.25" x14ac:dyDescent="0.2">
      <c r="A1157" s="39" t="s">
        <v>1972</v>
      </c>
      <c r="B1157" s="40" t="s">
        <v>1973</v>
      </c>
      <c r="C1157" s="41" t="s">
        <v>30</v>
      </c>
      <c r="D1157" s="29" t="s">
        <v>1974</v>
      </c>
      <c r="E1157" s="30" t="s">
        <v>43</v>
      </c>
      <c r="F1157" s="62">
        <v>51</v>
      </c>
      <c r="G1157" s="53">
        <v>46.18</v>
      </c>
      <c r="H1157" s="53">
        <f t="shared" si="144"/>
        <v>60.63</v>
      </c>
      <c r="I1157" s="53">
        <f t="shared" si="145"/>
        <v>3092.13</v>
      </c>
      <c r="J1157" s="54">
        <f t="shared" ref="J1157:J1220" si="146">I1157 / 83721946.65</f>
        <v>3.6933326609409406E-5</v>
      </c>
    </row>
    <row r="1158" spans="1:10" x14ac:dyDescent="0.2">
      <c r="A1158" s="42" t="s">
        <v>1975</v>
      </c>
      <c r="B1158" s="43"/>
      <c r="C1158" s="43"/>
      <c r="D1158" s="31" t="s">
        <v>2648</v>
      </c>
      <c r="E1158" s="43" t="s">
        <v>2740</v>
      </c>
      <c r="F1158" s="63"/>
      <c r="G1158" s="43"/>
      <c r="H1158" s="43"/>
      <c r="I1158" s="55"/>
      <c r="J1158" s="56"/>
    </row>
    <row r="1159" spans="1:10" ht="51" x14ac:dyDescent="0.2">
      <c r="A1159" s="39" t="s">
        <v>1976</v>
      </c>
      <c r="B1159" s="40" t="s">
        <v>1977</v>
      </c>
      <c r="C1159" s="41" t="s">
        <v>27</v>
      </c>
      <c r="D1159" s="29" t="s">
        <v>2662</v>
      </c>
      <c r="E1159" s="30" t="s">
        <v>43</v>
      </c>
      <c r="F1159" s="62">
        <v>1</v>
      </c>
      <c r="G1159" s="53">
        <v>1424.94</v>
      </c>
      <c r="H1159" s="53">
        <f t="shared" ref="H1159:H1165" si="147">ROUND(G1159 * (1 + 31.29 / 100), 2)</f>
        <v>1870.8</v>
      </c>
      <c r="I1159" s="53">
        <f t="shared" ref="I1159:I1165" si="148">ROUND(F1159 * H1159, 2)</f>
        <v>1870.8</v>
      </c>
      <c r="J1159" s="54">
        <f t="shared" si="146"/>
        <v>2.2345395381462979E-5</v>
      </c>
    </row>
    <row r="1160" spans="1:10" ht="25.5" x14ac:dyDescent="0.2">
      <c r="A1160" s="39" t="s">
        <v>1978</v>
      </c>
      <c r="B1160" s="40" t="s">
        <v>1979</v>
      </c>
      <c r="C1160" s="41" t="s">
        <v>30</v>
      </c>
      <c r="D1160" s="29" t="s">
        <v>1980</v>
      </c>
      <c r="E1160" s="30" t="s">
        <v>43</v>
      </c>
      <c r="F1160" s="62">
        <v>9</v>
      </c>
      <c r="G1160" s="53">
        <v>320.92</v>
      </c>
      <c r="H1160" s="53">
        <f t="shared" si="147"/>
        <v>421.34</v>
      </c>
      <c r="I1160" s="53">
        <f t="shared" si="148"/>
        <v>3792.06</v>
      </c>
      <c r="J1160" s="54">
        <f t="shared" si="146"/>
        <v>4.5293500112374651E-5</v>
      </c>
    </row>
    <row r="1161" spans="1:10" ht="25.5" x14ac:dyDescent="0.2">
      <c r="A1161" s="39" t="s">
        <v>1981</v>
      </c>
      <c r="B1161" s="40" t="s">
        <v>1982</v>
      </c>
      <c r="C1161" s="41" t="s">
        <v>27</v>
      </c>
      <c r="D1161" s="29" t="s">
        <v>2663</v>
      </c>
      <c r="E1161" s="30" t="s">
        <v>43</v>
      </c>
      <c r="F1161" s="62">
        <v>8</v>
      </c>
      <c r="G1161" s="53">
        <v>34.950000000000003</v>
      </c>
      <c r="H1161" s="53">
        <f t="shared" si="147"/>
        <v>45.89</v>
      </c>
      <c r="I1161" s="53">
        <f t="shared" si="148"/>
        <v>367.12</v>
      </c>
      <c r="J1161" s="54">
        <f t="shared" si="146"/>
        <v>4.3849912082759725E-6</v>
      </c>
    </row>
    <row r="1162" spans="1:10" ht="38.25" x14ac:dyDescent="0.2">
      <c r="A1162" s="39" t="s">
        <v>1983</v>
      </c>
      <c r="B1162" s="40" t="s">
        <v>1984</v>
      </c>
      <c r="C1162" s="41" t="s">
        <v>30</v>
      </c>
      <c r="D1162" s="29" t="s">
        <v>1985</v>
      </c>
      <c r="E1162" s="30" t="s">
        <v>43</v>
      </c>
      <c r="F1162" s="62">
        <v>92</v>
      </c>
      <c r="G1162" s="53">
        <v>68.16</v>
      </c>
      <c r="H1162" s="53">
        <f t="shared" si="147"/>
        <v>89.49</v>
      </c>
      <c r="I1162" s="53">
        <f t="shared" si="148"/>
        <v>8233.08</v>
      </c>
      <c r="J1162" s="54">
        <f t="shared" si="146"/>
        <v>9.8338372785554426E-5</v>
      </c>
    </row>
    <row r="1163" spans="1:10" ht="38.25" x14ac:dyDescent="0.2">
      <c r="A1163" s="39" t="s">
        <v>1986</v>
      </c>
      <c r="B1163" s="40" t="s">
        <v>1987</v>
      </c>
      <c r="C1163" s="41" t="s">
        <v>30</v>
      </c>
      <c r="D1163" s="29" t="s">
        <v>1988</v>
      </c>
      <c r="E1163" s="30" t="s">
        <v>43</v>
      </c>
      <c r="F1163" s="62">
        <v>35</v>
      </c>
      <c r="G1163" s="53">
        <v>17.95</v>
      </c>
      <c r="H1163" s="53">
        <f t="shared" si="147"/>
        <v>23.57</v>
      </c>
      <c r="I1163" s="53">
        <f t="shared" si="148"/>
        <v>824.95</v>
      </c>
      <c r="J1163" s="54">
        <f t="shared" si="146"/>
        <v>9.8534498182263649E-6</v>
      </c>
    </row>
    <row r="1164" spans="1:10" x14ac:dyDescent="0.2">
      <c r="A1164" s="44" t="s">
        <v>1989</v>
      </c>
      <c r="B1164" s="45" t="s">
        <v>1990</v>
      </c>
      <c r="C1164" s="46" t="s">
        <v>30</v>
      </c>
      <c r="D1164" s="32" t="s">
        <v>1991</v>
      </c>
      <c r="E1164" s="33" t="s">
        <v>43</v>
      </c>
      <c r="F1164" s="64">
        <v>121</v>
      </c>
      <c r="G1164" s="57">
        <v>11.37</v>
      </c>
      <c r="H1164" s="57">
        <f t="shared" si="147"/>
        <v>14.93</v>
      </c>
      <c r="I1164" s="57">
        <f t="shared" si="148"/>
        <v>1806.53</v>
      </c>
      <c r="J1164" s="58">
        <f t="shared" si="146"/>
        <v>2.1577735256828261E-5</v>
      </c>
    </row>
    <row r="1165" spans="1:10" ht="25.5" x14ac:dyDescent="0.2">
      <c r="A1165" s="39" t="s">
        <v>1992</v>
      </c>
      <c r="B1165" s="40" t="s">
        <v>1993</v>
      </c>
      <c r="C1165" s="41" t="s">
        <v>30</v>
      </c>
      <c r="D1165" s="29" t="s">
        <v>1994</v>
      </c>
      <c r="E1165" s="30" t="s">
        <v>43</v>
      </c>
      <c r="F1165" s="62">
        <v>120</v>
      </c>
      <c r="G1165" s="53">
        <v>8.7799999999999994</v>
      </c>
      <c r="H1165" s="53">
        <f t="shared" si="147"/>
        <v>11.53</v>
      </c>
      <c r="I1165" s="53">
        <f t="shared" si="148"/>
        <v>1383.6</v>
      </c>
      <c r="J1165" s="54">
        <f t="shared" si="146"/>
        <v>1.6526132697130733E-5</v>
      </c>
    </row>
    <row r="1166" spans="1:10" x14ac:dyDescent="0.2">
      <c r="A1166" s="42" t="s">
        <v>1995</v>
      </c>
      <c r="B1166" s="43"/>
      <c r="C1166" s="43"/>
      <c r="D1166" s="31" t="s">
        <v>2664</v>
      </c>
      <c r="E1166" s="43" t="s">
        <v>2740</v>
      </c>
      <c r="F1166" s="63"/>
      <c r="G1166" s="43"/>
      <c r="H1166" s="43"/>
      <c r="I1166" s="55"/>
      <c r="J1166" s="56"/>
    </row>
    <row r="1167" spans="1:10" x14ac:dyDescent="0.2">
      <c r="A1167" s="42" t="s">
        <v>1996</v>
      </c>
      <c r="B1167" s="43"/>
      <c r="C1167" s="43"/>
      <c r="D1167" s="31" t="s">
        <v>2652</v>
      </c>
      <c r="E1167" s="43" t="s">
        <v>2740</v>
      </c>
      <c r="F1167" s="63"/>
      <c r="G1167" s="43"/>
      <c r="H1167" s="43"/>
      <c r="I1167" s="55"/>
      <c r="J1167" s="56"/>
    </row>
    <row r="1168" spans="1:10" ht="25.5" x14ac:dyDescent="0.2">
      <c r="A1168" s="39" t="s">
        <v>1997</v>
      </c>
      <c r="B1168" s="40" t="s">
        <v>250</v>
      </c>
      <c r="C1168" s="41" t="s">
        <v>30</v>
      </c>
      <c r="D1168" s="29" t="s">
        <v>251</v>
      </c>
      <c r="E1168" s="30" t="s">
        <v>2742</v>
      </c>
      <c r="F1168" s="62">
        <v>0.56000000000000005</v>
      </c>
      <c r="G1168" s="53">
        <v>66.38</v>
      </c>
      <c r="H1168" s="53">
        <f>ROUND(G1168 * (1 + 31.29 / 100), 2)</f>
        <v>87.15</v>
      </c>
      <c r="I1168" s="53">
        <f>ROUND(F1168 * H1168, 2)</f>
        <v>48.8</v>
      </c>
      <c r="J1168" s="54">
        <f t="shared" si="146"/>
        <v>5.8288181238795882E-7</v>
      </c>
    </row>
    <row r="1169" spans="1:10" ht="38.25" x14ac:dyDescent="0.2">
      <c r="A1169" s="39" t="s">
        <v>1998</v>
      </c>
      <c r="B1169" s="40" t="s">
        <v>1862</v>
      </c>
      <c r="C1169" s="41" t="s">
        <v>30</v>
      </c>
      <c r="D1169" s="29" t="s">
        <v>1863</v>
      </c>
      <c r="E1169" s="30" t="s">
        <v>150</v>
      </c>
      <c r="F1169" s="62">
        <v>6.2</v>
      </c>
      <c r="G1169" s="53">
        <v>24.54</v>
      </c>
      <c r="H1169" s="53">
        <f>ROUND(G1169 * (1 + 31.29 / 100), 2)</f>
        <v>32.22</v>
      </c>
      <c r="I1169" s="53">
        <f>ROUND(F1169 * H1169, 2)</f>
        <v>199.76</v>
      </c>
      <c r="J1169" s="54">
        <f t="shared" si="146"/>
        <v>2.3859932549716937E-6</v>
      </c>
    </row>
    <row r="1170" spans="1:10" x14ac:dyDescent="0.2">
      <c r="A1170" s="39" t="s">
        <v>1999</v>
      </c>
      <c r="B1170" s="40" t="s">
        <v>255</v>
      </c>
      <c r="C1170" s="41" t="s">
        <v>30</v>
      </c>
      <c r="D1170" s="29" t="s">
        <v>256</v>
      </c>
      <c r="E1170" s="30" t="s">
        <v>2742</v>
      </c>
      <c r="F1170" s="62">
        <v>0.55000000000000004</v>
      </c>
      <c r="G1170" s="53">
        <v>17.420000000000002</v>
      </c>
      <c r="H1170" s="53">
        <f>ROUND(G1170 * (1 + 31.29 / 100), 2)</f>
        <v>22.87</v>
      </c>
      <c r="I1170" s="53">
        <f>ROUND(F1170 * H1170, 2)</f>
        <v>12.58</v>
      </c>
      <c r="J1170" s="54">
        <f t="shared" si="146"/>
        <v>1.502592868819779E-7</v>
      </c>
    </row>
    <row r="1171" spans="1:10" ht="38.25" x14ac:dyDescent="0.2">
      <c r="A1171" s="39" t="s">
        <v>2000</v>
      </c>
      <c r="B1171" s="40" t="s">
        <v>1862</v>
      </c>
      <c r="C1171" s="41" t="s">
        <v>30</v>
      </c>
      <c r="D1171" s="29" t="s">
        <v>1863</v>
      </c>
      <c r="E1171" s="30" t="s">
        <v>150</v>
      </c>
      <c r="F1171" s="62">
        <v>14.65</v>
      </c>
      <c r="G1171" s="53">
        <v>24.54</v>
      </c>
      <c r="H1171" s="53">
        <f>ROUND(G1171 * (1 + 31.29 / 100), 2)</f>
        <v>32.22</v>
      </c>
      <c r="I1171" s="53">
        <f>ROUND(F1171 * H1171, 2)</f>
        <v>472.02</v>
      </c>
      <c r="J1171" s="54">
        <f t="shared" si="146"/>
        <v>5.6379482189213999E-6</v>
      </c>
    </row>
    <row r="1172" spans="1:10" x14ac:dyDescent="0.2">
      <c r="A1172" s="42" t="s">
        <v>2001</v>
      </c>
      <c r="B1172" s="43"/>
      <c r="C1172" s="43"/>
      <c r="D1172" s="31" t="s">
        <v>2665</v>
      </c>
      <c r="E1172" s="43" t="s">
        <v>2740</v>
      </c>
      <c r="F1172" s="63"/>
      <c r="G1172" s="43"/>
      <c r="H1172" s="43"/>
      <c r="I1172" s="55"/>
      <c r="J1172" s="56"/>
    </row>
    <row r="1173" spans="1:10" ht="25.5" x14ac:dyDescent="0.2">
      <c r="A1173" s="39" t="s">
        <v>2002</v>
      </c>
      <c r="B1173" s="40" t="s">
        <v>250</v>
      </c>
      <c r="C1173" s="41" t="s">
        <v>30</v>
      </c>
      <c r="D1173" s="29" t="s">
        <v>251</v>
      </c>
      <c r="E1173" s="30" t="s">
        <v>2742</v>
      </c>
      <c r="F1173" s="62">
        <v>0.24</v>
      </c>
      <c r="G1173" s="53">
        <v>66.38</v>
      </c>
      <c r="H1173" s="53">
        <f>ROUND(G1173 * (1 + 31.29 / 100), 2)</f>
        <v>87.15</v>
      </c>
      <c r="I1173" s="53">
        <f>ROUND(F1173 * H1173, 2)</f>
        <v>20.92</v>
      </c>
      <c r="J1173" s="54">
        <f t="shared" si="146"/>
        <v>2.4987474416303484E-7</v>
      </c>
    </row>
    <row r="1174" spans="1:10" ht="38.25" x14ac:dyDescent="0.2">
      <c r="A1174" s="39" t="s">
        <v>2003</v>
      </c>
      <c r="B1174" s="40" t="s">
        <v>2004</v>
      </c>
      <c r="C1174" s="41" t="s">
        <v>30</v>
      </c>
      <c r="D1174" s="29" t="s">
        <v>2005</v>
      </c>
      <c r="E1174" s="30" t="s">
        <v>150</v>
      </c>
      <c r="F1174" s="62">
        <v>2.7</v>
      </c>
      <c r="G1174" s="53">
        <v>30.69</v>
      </c>
      <c r="H1174" s="53">
        <f>ROUND(G1174 * (1 + 31.29 / 100), 2)</f>
        <v>40.29</v>
      </c>
      <c r="I1174" s="53">
        <f>ROUND(F1174 * H1174, 2)</f>
        <v>108.78</v>
      </c>
      <c r="J1174" s="54">
        <f t="shared" si="146"/>
        <v>1.2993008924500443E-6</v>
      </c>
    </row>
    <row r="1175" spans="1:10" x14ac:dyDescent="0.2">
      <c r="A1175" s="39" t="s">
        <v>2006</v>
      </c>
      <c r="B1175" s="40" t="s">
        <v>255</v>
      </c>
      <c r="C1175" s="41" t="s">
        <v>30</v>
      </c>
      <c r="D1175" s="29" t="s">
        <v>256</v>
      </c>
      <c r="E1175" s="30" t="s">
        <v>2742</v>
      </c>
      <c r="F1175" s="62">
        <v>0.23</v>
      </c>
      <c r="G1175" s="53">
        <v>17.420000000000002</v>
      </c>
      <c r="H1175" s="53">
        <f>ROUND(G1175 * (1 + 31.29 / 100), 2)</f>
        <v>22.87</v>
      </c>
      <c r="I1175" s="53">
        <f>ROUND(F1175 * H1175, 2)</f>
        <v>5.26</v>
      </c>
      <c r="J1175" s="54">
        <f t="shared" si="146"/>
        <v>6.2827015023784088E-8</v>
      </c>
    </row>
    <row r="1176" spans="1:10" ht="38.25" x14ac:dyDescent="0.2">
      <c r="A1176" s="39" t="s">
        <v>2007</v>
      </c>
      <c r="B1176" s="40" t="s">
        <v>2004</v>
      </c>
      <c r="C1176" s="41" t="s">
        <v>30</v>
      </c>
      <c r="D1176" s="29" t="s">
        <v>2005</v>
      </c>
      <c r="E1176" s="30" t="s">
        <v>150</v>
      </c>
      <c r="F1176" s="62">
        <v>26.85</v>
      </c>
      <c r="G1176" s="53">
        <v>30.69</v>
      </c>
      <c r="H1176" s="53">
        <f>ROUND(G1176 * (1 + 31.29 / 100), 2)</f>
        <v>40.29</v>
      </c>
      <c r="I1176" s="53">
        <f>ROUND(F1176 * H1176, 2)</f>
        <v>1081.79</v>
      </c>
      <c r="J1176" s="54">
        <f t="shared" si="146"/>
        <v>1.2921223684901023E-5</v>
      </c>
    </row>
    <row r="1177" spans="1:10" x14ac:dyDescent="0.2">
      <c r="A1177" s="42" t="s">
        <v>2008</v>
      </c>
      <c r="B1177" s="43"/>
      <c r="C1177" s="43"/>
      <c r="D1177" s="31" t="s">
        <v>2658</v>
      </c>
      <c r="E1177" s="43" t="s">
        <v>2740</v>
      </c>
      <c r="F1177" s="63"/>
      <c r="G1177" s="43"/>
      <c r="H1177" s="43"/>
      <c r="I1177" s="55"/>
      <c r="J1177" s="56"/>
    </row>
    <row r="1178" spans="1:10" ht="25.5" x14ac:dyDescent="0.2">
      <c r="A1178" s="39" t="s">
        <v>2009</v>
      </c>
      <c r="B1178" s="40" t="s">
        <v>250</v>
      </c>
      <c r="C1178" s="41" t="s">
        <v>30</v>
      </c>
      <c r="D1178" s="29" t="s">
        <v>251</v>
      </c>
      <c r="E1178" s="30" t="s">
        <v>2742</v>
      </c>
      <c r="F1178" s="62">
        <v>3.64</v>
      </c>
      <c r="G1178" s="53">
        <v>66.38</v>
      </c>
      <c r="H1178" s="53">
        <f>ROUND(G1178 * (1 + 31.29 / 100), 2)</f>
        <v>87.15</v>
      </c>
      <c r="I1178" s="53">
        <f>ROUND(F1178 * H1178, 2)</f>
        <v>317.23</v>
      </c>
      <c r="J1178" s="54">
        <f t="shared" si="146"/>
        <v>3.7890901095047578E-6</v>
      </c>
    </row>
    <row r="1179" spans="1:10" ht="38.25" x14ac:dyDescent="0.2">
      <c r="A1179" s="39" t="s">
        <v>2010</v>
      </c>
      <c r="B1179" s="40" t="s">
        <v>1921</v>
      </c>
      <c r="C1179" s="41" t="s">
        <v>30</v>
      </c>
      <c r="D1179" s="29" t="s">
        <v>1922</v>
      </c>
      <c r="E1179" s="30" t="s">
        <v>150</v>
      </c>
      <c r="F1179" s="62">
        <v>40.43</v>
      </c>
      <c r="G1179" s="53">
        <v>34.159999999999997</v>
      </c>
      <c r="H1179" s="53">
        <f>ROUND(G1179 * (1 + 31.29 / 100), 2)</f>
        <v>44.85</v>
      </c>
      <c r="I1179" s="53">
        <f>ROUND(F1179 * H1179, 2)</f>
        <v>1813.29</v>
      </c>
      <c r="J1179" s="54">
        <f t="shared" si="146"/>
        <v>2.1658478721003317E-5</v>
      </c>
    </row>
    <row r="1180" spans="1:10" x14ac:dyDescent="0.2">
      <c r="A1180" s="39" t="s">
        <v>2011</v>
      </c>
      <c r="B1180" s="40" t="s">
        <v>255</v>
      </c>
      <c r="C1180" s="41" t="s">
        <v>30</v>
      </c>
      <c r="D1180" s="29" t="s">
        <v>256</v>
      </c>
      <c r="E1180" s="30" t="s">
        <v>2742</v>
      </c>
      <c r="F1180" s="62">
        <v>3.32</v>
      </c>
      <c r="G1180" s="53">
        <v>17.420000000000002</v>
      </c>
      <c r="H1180" s="53">
        <f>ROUND(G1180 * (1 + 31.29 / 100), 2)</f>
        <v>22.87</v>
      </c>
      <c r="I1180" s="53">
        <f>ROUND(F1180 * H1180, 2)</f>
        <v>75.930000000000007</v>
      </c>
      <c r="J1180" s="54">
        <f t="shared" si="146"/>
        <v>9.0693065603724825E-7</v>
      </c>
    </row>
    <row r="1181" spans="1:10" x14ac:dyDescent="0.2">
      <c r="A1181" s="42" t="s">
        <v>2012</v>
      </c>
      <c r="B1181" s="43"/>
      <c r="C1181" s="43"/>
      <c r="D1181" s="31" t="s">
        <v>2617</v>
      </c>
      <c r="E1181" s="43" t="s">
        <v>2740</v>
      </c>
      <c r="F1181" s="63"/>
      <c r="G1181" s="43"/>
      <c r="H1181" s="43"/>
      <c r="I1181" s="55"/>
      <c r="J1181" s="56"/>
    </row>
    <row r="1182" spans="1:10" ht="25.5" x14ac:dyDescent="0.2">
      <c r="A1182" s="39" t="s">
        <v>2013</v>
      </c>
      <c r="B1182" s="40" t="s">
        <v>1872</v>
      </c>
      <c r="C1182" s="41" t="s">
        <v>27</v>
      </c>
      <c r="D1182" s="29" t="s">
        <v>2654</v>
      </c>
      <c r="E1182" s="30" t="s">
        <v>43</v>
      </c>
      <c r="F1182" s="62">
        <v>5</v>
      </c>
      <c r="G1182" s="53">
        <v>14.43</v>
      </c>
      <c r="H1182" s="53">
        <f t="shared" ref="H1182:H1194" si="149">ROUND(G1182 * (1 + 31.29 / 100), 2)</f>
        <v>18.95</v>
      </c>
      <c r="I1182" s="53">
        <f t="shared" ref="I1182:I1194" si="150">ROUND(F1182 * H1182, 2)</f>
        <v>94.75</v>
      </c>
      <c r="J1182" s="54">
        <f t="shared" si="146"/>
        <v>1.1317223713885061E-6</v>
      </c>
    </row>
    <row r="1183" spans="1:10" ht="25.5" x14ac:dyDescent="0.2">
      <c r="A1183" s="39" t="s">
        <v>2014</v>
      </c>
      <c r="B1183" s="40" t="s">
        <v>2015</v>
      </c>
      <c r="C1183" s="41" t="s">
        <v>27</v>
      </c>
      <c r="D1183" s="29" t="s">
        <v>2666</v>
      </c>
      <c r="E1183" s="30" t="s">
        <v>43</v>
      </c>
      <c r="F1183" s="62">
        <v>4</v>
      </c>
      <c r="G1183" s="53">
        <v>30.48</v>
      </c>
      <c r="H1183" s="53">
        <f t="shared" si="149"/>
        <v>40.020000000000003</v>
      </c>
      <c r="I1183" s="53">
        <f t="shared" si="150"/>
        <v>160.08000000000001</v>
      </c>
      <c r="J1183" s="54">
        <f t="shared" si="146"/>
        <v>1.9120434534234517E-6</v>
      </c>
    </row>
    <row r="1184" spans="1:10" ht="25.5" x14ac:dyDescent="0.2">
      <c r="A1184" s="39" t="s">
        <v>2016</v>
      </c>
      <c r="B1184" s="40" t="s">
        <v>1937</v>
      </c>
      <c r="C1184" s="41" t="s">
        <v>27</v>
      </c>
      <c r="D1184" s="29" t="s">
        <v>2661</v>
      </c>
      <c r="E1184" s="30" t="s">
        <v>43</v>
      </c>
      <c r="F1184" s="62">
        <v>5</v>
      </c>
      <c r="G1184" s="53">
        <v>56.92</v>
      </c>
      <c r="H1184" s="53">
        <f t="shared" si="149"/>
        <v>74.73</v>
      </c>
      <c r="I1184" s="53">
        <f t="shared" si="150"/>
        <v>373.65</v>
      </c>
      <c r="J1184" s="54">
        <f t="shared" si="146"/>
        <v>4.4629874835811636E-6</v>
      </c>
    </row>
    <row r="1185" spans="1:10" ht="38.25" x14ac:dyDescent="0.2">
      <c r="A1185" s="39" t="s">
        <v>2017</v>
      </c>
      <c r="B1185" s="40" t="s">
        <v>1886</v>
      </c>
      <c r="C1185" s="41" t="s">
        <v>30</v>
      </c>
      <c r="D1185" s="29" t="s">
        <v>1887</v>
      </c>
      <c r="E1185" s="30" t="s">
        <v>43</v>
      </c>
      <c r="F1185" s="62">
        <v>12</v>
      </c>
      <c r="G1185" s="53">
        <v>14.09</v>
      </c>
      <c r="H1185" s="53">
        <f t="shared" si="149"/>
        <v>18.5</v>
      </c>
      <c r="I1185" s="53">
        <f t="shared" si="150"/>
        <v>222</v>
      </c>
      <c r="J1185" s="54">
        <f t="shared" si="146"/>
        <v>2.6516344743878454E-6</v>
      </c>
    </row>
    <row r="1186" spans="1:10" ht="38.25" x14ac:dyDescent="0.2">
      <c r="A1186" s="39" t="s">
        <v>2018</v>
      </c>
      <c r="B1186" s="40" t="s">
        <v>2019</v>
      </c>
      <c r="C1186" s="41" t="s">
        <v>30</v>
      </c>
      <c r="D1186" s="29" t="s">
        <v>2020</v>
      </c>
      <c r="E1186" s="30" t="s">
        <v>43</v>
      </c>
      <c r="F1186" s="62">
        <v>2</v>
      </c>
      <c r="G1186" s="53">
        <v>21.58</v>
      </c>
      <c r="H1186" s="53">
        <f t="shared" si="149"/>
        <v>28.33</v>
      </c>
      <c r="I1186" s="53">
        <f t="shared" si="150"/>
        <v>56.66</v>
      </c>
      <c r="J1186" s="54">
        <f t="shared" si="146"/>
        <v>6.7676400594060955E-7</v>
      </c>
    </row>
    <row r="1187" spans="1:10" ht="38.25" x14ac:dyDescent="0.2">
      <c r="A1187" s="39" t="s">
        <v>2021</v>
      </c>
      <c r="B1187" s="40" t="s">
        <v>1963</v>
      </c>
      <c r="C1187" s="41" t="s">
        <v>30</v>
      </c>
      <c r="D1187" s="29" t="s">
        <v>1964</v>
      </c>
      <c r="E1187" s="30" t="s">
        <v>43</v>
      </c>
      <c r="F1187" s="62">
        <v>1</v>
      </c>
      <c r="G1187" s="53">
        <v>25.38</v>
      </c>
      <c r="H1187" s="53">
        <f t="shared" si="149"/>
        <v>33.32</v>
      </c>
      <c r="I1187" s="53">
        <f t="shared" si="150"/>
        <v>33.32</v>
      </c>
      <c r="J1187" s="54">
        <f t="shared" si="146"/>
        <v>3.9798405714686039E-7</v>
      </c>
    </row>
    <row r="1188" spans="1:10" ht="25.5" x14ac:dyDescent="0.2">
      <c r="A1188" s="39" t="s">
        <v>2022</v>
      </c>
      <c r="B1188" s="40" t="s">
        <v>2023</v>
      </c>
      <c r="C1188" s="41" t="s">
        <v>27</v>
      </c>
      <c r="D1188" s="29" t="s">
        <v>2667</v>
      </c>
      <c r="E1188" s="30" t="s">
        <v>43</v>
      </c>
      <c r="F1188" s="62">
        <v>2</v>
      </c>
      <c r="G1188" s="53">
        <v>29.15</v>
      </c>
      <c r="H1188" s="53">
        <f t="shared" si="149"/>
        <v>38.270000000000003</v>
      </c>
      <c r="I1188" s="53">
        <f t="shared" si="150"/>
        <v>76.540000000000006</v>
      </c>
      <c r="J1188" s="54">
        <f t="shared" si="146"/>
        <v>9.1421667869209771E-7</v>
      </c>
    </row>
    <row r="1189" spans="1:10" ht="25.5" x14ac:dyDescent="0.2">
      <c r="A1189" s="39" t="s">
        <v>2024</v>
      </c>
      <c r="B1189" s="40" t="s">
        <v>1892</v>
      </c>
      <c r="C1189" s="41" t="s">
        <v>27</v>
      </c>
      <c r="D1189" s="29" t="s">
        <v>2655</v>
      </c>
      <c r="E1189" s="30" t="s">
        <v>43</v>
      </c>
      <c r="F1189" s="62">
        <v>1</v>
      </c>
      <c r="G1189" s="53">
        <v>46.75</v>
      </c>
      <c r="H1189" s="53">
        <f t="shared" si="149"/>
        <v>61.38</v>
      </c>
      <c r="I1189" s="53">
        <f t="shared" si="150"/>
        <v>61.38</v>
      </c>
      <c r="J1189" s="54">
        <f t="shared" si="146"/>
        <v>7.3314109926993672E-7</v>
      </c>
    </row>
    <row r="1190" spans="1:10" ht="25.5" x14ac:dyDescent="0.2">
      <c r="A1190" s="39" t="s">
        <v>2025</v>
      </c>
      <c r="B1190" s="40" t="s">
        <v>2026</v>
      </c>
      <c r="C1190" s="41" t="s">
        <v>27</v>
      </c>
      <c r="D1190" s="29" t="s">
        <v>2668</v>
      </c>
      <c r="E1190" s="30" t="s">
        <v>43</v>
      </c>
      <c r="F1190" s="62">
        <v>1</v>
      </c>
      <c r="G1190" s="53">
        <v>53.86</v>
      </c>
      <c r="H1190" s="53">
        <f t="shared" si="149"/>
        <v>70.709999999999994</v>
      </c>
      <c r="I1190" s="53">
        <f t="shared" si="150"/>
        <v>70.709999999999994</v>
      </c>
      <c r="J1190" s="54">
        <f t="shared" si="146"/>
        <v>8.4458141299083124E-7</v>
      </c>
    </row>
    <row r="1191" spans="1:10" ht="25.5" x14ac:dyDescent="0.2">
      <c r="A1191" s="39" t="s">
        <v>2027</v>
      </c>
      <c r="B1191" s="40" t="s">
        <v>2028</v>
      </c>
      <c r="C1191" s="41" t="s">
        <v>27</v>
      </c>
      <c r="D1191" s="29" t="s">
        <v>2669</v>
      </c>
      <c r="E1191" s="30" t="s">
        <v>43</v>
      </c>
      <c r="F1191" s="62">
        <v>2</v>
      </c>
      <c r="G1191" s="53">
        <v>18.14</v>
      </c>
      <c r="H1191" s="53">
        <f t="shared" si="149"/>
        <v>23.82</v>
      </c>
      <c r="I1191" s="53">
        <f t="shared" si="150"/>
        <v>47.64</v>
      </c>
      <c r="J1191" s="54">
        <f t="shared" si="146"/>
        <v>5.6902642504431063E-7</v>
      </c>
    </row>
    <row r="1192" spans="1:10" ht="25.5" x14ac:dyDescent="0.2">
      <c r="A1192" s="39" t="s">
        <v>2029</v>
      </c>
      <c r="B1192" s="40" t="s">
        <v>2030</v>
      </c>
      <c r="C1192" s="41" t="s">
        <v>27</v>
      </c>
      <c r="D1192" s="29" t="s">
        <v>2670</v>
      </c>
      <c r="E1192" s="30" t="s">
        <v>43</v>
      </c>
      <c r="F1192" s="62">
        <v>1</v>
      </c>
      <c r="G1192" s="53">
        <v>21.54</v>
      </c>
      <c r="H1192" s="53">
        <f t="shared" si="149"/>
        <v>28.28</v>
      </c>
      <c r="I1192" s="53">
        <f t="shared" si="150"/>
        <v>28.28</v>
      </c>
      <c r="J1192" s="54">
        <f t="shared" si="146"/>
        <v>3.3778478799859583E-7</v>
      </c>
    </row>
    <row r="1193" spans="1:10" ht="38.25" x14ac:dyDescent="0.2">
      <c r="A1193" s="39" t="s">
        <v>2031</v>
      </c>
      <c r="B1193" s="40" t="s">
        <v>2032</v>
      </c>
      <c r="C1193" s="41" t="s">
        <v>30</v>
      </c>
      <c r="D1193" s="29" t="s">
        <v>2033</v>
      </c>
      <c r="E1193" s="30" t="s">
        <v>43</v>
      </c>
      <c r="F1193" s="62">
        <v>1</v>
      </c>
      <c r="G1193" s="53">
        <v>24.78</v>
      </c>
      <c r="H1193" s="53">
        <f t="shared" si="149"/>
        <v>32.53</v>
      </c>
      <c r="I1193" s="53">
        <f t="shared" si="150"/>
        <v>32.53</v>
      </c>
      <c r="J1193" s="54">
        <f t="shared" si="146"/>
        <v>3.8854806059385864E-7</v>
      </c>
    </row>
    <row r="1194" spans="1:10" ht="38.25" x14ac:dyDescent="0.2">
      <c r="A1194" s="39" t="s">
        <v>2034</v>
      </c>
      <c r="B1194" s="40" t="s">
        <v>2035</v>
      </c>
      <c r="C1194" s="41" t="s">
        <v>30</v>
      </c>
      <c r="D1194" s="29" t="s">
        <v>2036</v>
      </c>
      <c r="E1194" s="30" t="s">
        <v>43</v>
      </c>
      <c r="F1194" s="62">
        <v>2</v>
      </c>
      <c r="G1194" s="53">
        <v>13.69</v>
      </c>
      <c r="H1194" s="53">
        <f t="shared" si="149"/>
        <v>17.97</v>
      </c>
      <c r="I1194" s="53">
        <f t="shared" si="150"/>
        <v>35.94</v>
      </c>
      <c r="J1194" s="54">
        <f t="shared" si="146"/>
        <v>4.2927812166441064E-7</v>
      </c>
    </row>
    <row r="1195" spans="1:10" x14ac:dyDescent="0.2">
      <c r="A1195" s="42" t="s">
        <v>2037</v>
      </c>
      <c r="B1195" s="43"/>
      <c r="C1195" s="43"/>
      <c r="D1195" s="31" t="s">
        <v>2648</v>
      </c>
      <c r="E1195" s="43" t="s">
        <v>2740</v>
      </c>
      <c r="F1195" s="63"/>
      <c r="G1195" s="43"/>
      <c r="H1195" s="43"/>
      <c r="I1195" s="55"/>
      <c r="J1195" s="56"/>
    </row>
    <row r="1196" spans="1:10" x14ac:dyDescent="0.2">
      <c r="A1196" s="44" t="s">
        <v>2038</v>
      </c>
      <c r="B1196" s="45" t="s">
        <v>1990</v>
      </c>
      <c r="C1196" s="46" t="s">
        <v>30</v>
      </c>
      <c r="D1196" s="32" t="s">
        <v>1991</v>
      </c>
      <c r="E1196" s="33" t="s">
        <v>43</v>
      </c>
      <c r="F1196" s="64">
        <v>6</v>
      </c>
      <c r="G1196" s="57">
        <v>11.37</v>
      </c>
      <c r="H1196" s="57">
        <f>ROUND(G1196 * (1 + 31.29 / 100), 2)</f>
        <v>14.93</v>
      </c>
      <c r="I1196" s="57">
        <f>ROUND(F1196 * H1196, 2)</f>
        <v>89.58</v>
      </c>
      <c r="J1196" s="58">
        <f t="shared" si="146"/>
        <v>1.0699703433137982E-6</v>
      </c>
    </row>
    <row r="1197" spans="1:10" ht="25.5" x14ac:dyDescent="0.2">
      <c r="A1197" s="39" t="s">
        <v>2039</v>
      </c>
      <c r="B1197" s="40" t="s">
        <v>1993</v>
      </c>
      <c r="C1197" s="41" t="s">
        <v>30</v>
      </c>
      <c r="D1197" s="29" t="s">
        <v>1994</v>
      </c>
      <c r="E1197" s="30" t="s">
        <v>43</v>
      </c>
      <c r="F1197" s="62">
        <v>6</v>
      </c>
      <c r="G1197" s="53">
        <v>8.7799999999999994</v>
      </c>
      <c r="H1197" s="53">
        <f>ROUND(G1197 * (1 + 31.29 / 100), 2)</f>
        <v>11.53</v>
      </c>
      <c r="I1197" s="53">
        <f>ROUND(F1197 * H1197, 2)</f>
        <v>69.180000000000007</v>
      </c>
      <c r="J1197" s="54">
        <f t="shared" si="146"/>
        <v>8.2630663485653672E-7</v>
      </c>
    </row>
    <row r="1198" spans="1:10" x14ac:dyDescent="0.2">
      <c r="A1198" s="42" t="s">
        <v>2040</v>
      </c>
      <c r="B1198" s="43"/>
      <c r="C1198" s="43"/>
      <c r="D1198" s="31" t="s">
        <v>2671</v>
      </c>
      <c r="E1198" s="43" t="s">
        <v>2740</v>
      </c>
      <c r="F1198" s="63"/>
      <c r="G1198" s="43"/>
      <c r="H1198" s="43"/>
      <c r="I1198" s="55"/>
      <c r="J1198" s="56"/>
    </row>
    <row r="1199" spans="1:10" ht="25.5" x14ac:dyDescent="0.2">
      <c r="A1199" s="39" t="s">
        <v>2041</v>
      </c>
      <c r="B1199" s="40" t="s">
        <v>1872</v>
      </c>
      <c r="C1199" s="41" t="s">
        <v>27</v>
      </c>
      <c r="D1199" s="29" t="s">
        <v>2654</v>
      </c>
      <c r="E1199" s="30" t="s">
        <v>43</v>
      </c>
      <c r="F1199" s="62">
        <v>8</v>
      </c>
      <c r="G1199" s="53">
        <v>14.43</v>
      </c>
      <c r="H1199" s="53">
        <f t="shared" ref="H1199:H1211" si="151">ROUND(G1199 * (1 + 31.29 / 100), 2)</f>
        <v>18.95</v>
      </c>
      <c r="I1199" s="53">
        <f t="shared" ref="I1199:I1211" si="152">ROUND(F1199 * H1199, 2)</f>
        <v>151.6</v>
      </c>
      <c r="J1199" s="54">
        <f t="shared" si="146"/>
        <v>1.8107557942216097E-6</v>
      </c>
    </row>
    <row r="1200" spans="1:10" ht="25.5" x14ac:dyDescent="0.2">
      <c r="A1200" s="39" t="s">
        <v>2042</v>
      </c>
      <c r="B1200" s="40" t="s">
        <v>2015</v>
      </c>
      <c r="C1200" s="41" t="s">
        <v>27</v>
      </c>
      <c r="D1200" s="29" t="s">
        <v>2666</v>
      </c>
      <c r="E1200" s="30" t="s">
        <v>43</v>
      </c>
      <c r="F1200" s="62">
        <v>2</v>
      </c>
      <c r="G1200" s="53">
        <v>30.48</v>
      </c>
      <c r="H1200" s="53">
        <f t="shared" si="151"/>
        <v>40.020000000000003</v>
      </c>
      <c r="I1200" s="53">
        <f t="shared" si="152"/>
        <v>80.040000000000006</v>
      </c>
      <c r="J1200" s="54">
        <f t="shared" si="146"/>
        <v>9.5602172671172586E-7</v>
      </c>
    </row>
    <row r="1201" spans="1:10" ht="38.25" x14ac:dyDescent="0.2">
      <c r="A1201" s="39" t="s">
        <v>2043</v>
      </c>
      <c r="B1201" s="40" t="s">
        <v>2044</v>
      </c>
      <c r="C1201" s="41" t="s">
        <v>30</v>
      </c>
      <c r="D1201" s="29" t="s">
        <v>2045</v>
      </c>
      <c r="E1201" s="30" t="s">
        <v>43</v>
      </c>
      <c r="F1201" s="62">
        <v>61</v>
      </c>
      <c r="G1201" s="53">
        <v>10.47</v>
      </c>
      <c r="H1201" s="53">
        <f t="shared" si="151"/>
        <v>13.75</v>
      </c>
      <c r="I1201" s="53">
        <f t="shared" si="152"/>
        <v>838.75</v>
      </c>
      <c r="J1201" s="54">
        <f t="shared" si="146"/>
        <v>1.0018281150418042E-5</v>
      </c>
    </row>
    <row r="1202" spans="1:10" ht="38.25" x14ac:dyDescent="0.2">
      <c r="A1202" s="39" t="s">
        <v>2046</v>
      </c>
      <c r="B1202" s="40" t="s">
        <v>2047</v>
      </c>
      <c r="C1202" s="41" t="s">
        <v>30</v>
      </c>
      <c r="D1202" s="29" t="s">
        <v>2048</v>
      </c>
      <c r="E1202" s="30" t="s">
        <v>43</v>
      </c>
      <c r="F1202" s="62">
        <v>116</v>
      </c>
      <c r="G1202" s="53">
        <v>9.75</v>
      </c>
      <c r="H1202" s="53">
        <f t="shared" si="151"/>
        <v>12.8</v>
      </c>
      <c r="I1202" s="53">
        <f t="shared" si="152"/>
        <v>1484.8</v>
      </c>
      <c r="J1202" s="54">
        <f t="shared" si="146"/>
        <v>1.7734895799869697E-5</v>
      </c>
    </row>
    <row r="1203" spans="1:10" ht="38.25" x14ac:dyDescent="0.2">
      <c r="A1203" s="39" t="s">
        <v>2049</v>
      </c>
      <c r="B1203" s="40" t="s">
        <v>2050</v>
      </c>
      <c r="C1203" s="41" t="s">
        <v>30</v>
      </c>
      <c r="D1203" s="29" t="s">
        <v>2051</v>
      </c>
      <c r="E1203" s="30" t="s">
        <v>43</v>
      </c>
      <c r="F1203" s="62">
        <v>4</v>
      </c>
      <c r="G1203" s="53">
        <v>19.93</v>
      </c>
      <c r="H1203" s="53">
        <f t="shared" si="151"/>
        <v>26.17</v>
      </c>
      <c r="I1203" s="53">
        <f t="shared" si="152"/>
        <v>104.68</v>
      </c>
      <c r="J1203" s="54">
        <f t="shared" si="146"/>
        <v>1.2503292647699085E-6</v>
      </c>
    </row>
    <row r="1204" spans="1:10" ht="38.25" x14ac:dyDescent="0.2">
      <c r="A1204" s="39" t="s">
        <v>2052</v>
      </c>
      <c r="B1204" s="40" t="s">
        <v>2053</v>
      </c>
      <c r="C1204" s="41" t="s">
        <v>30</v>
      </c>
      <c r="D1204" s="29" t="s">
        <v>2054</v>
      </c>
      <c r="E1204" s="30" t="s">
        <v>43</v>
      </c>
      <c r="F1204" s="62">
        <v>21</v>
      </c>
      <c r="G1204" s="53">
        <v>19.61</v>
      </c>
      <c r="H1204" s="53">
        <f t="shared" si="151"/>
        <v>25.75</v>
      </c>
      <c r="I1204" s="53">
        <f t="shared" si="152"/>
        <v>540.75</v>
      </c>
      <c r="J1204" s="54">
        <f t="shared" si="146"/>
        <v>6.4588799190325555E-6</v>
      </c>
    </row>
    <row r="1205" spans="1:10" ht="38.25" x14ac:dyDescent="0.2">
      <c r="A1205" s="39" t="s">
        <v>2055</v>
      </c>
      <c r="B1205" s="40" t="s">
        <v>2056</v>
      </c>
      <c r="C1205" s="41" t="s">
        <v>30</v>
      </c>
      <c r="D1205" s="29" t="s">
        <v>2057</v>
      </c>
      <c r="E1205" s="30" t="s">
        <v>43</v>
      </c>
      <c r="F1205" s="62">
        <v>5</v>
      </c>
      <c r="G1205" s="53">
        <v>17.37</v>
      </c>
      <c r="H1205" s="53">
        <f t="shared" si="151"/>
        <v>22.81</v>
      </c>
      <c r="I1205" s="53">
        <f t="shared" si="152"/>
        <v>114.05</v>
      </c>
      <c r="J1205" s="54">
        <f t="shared" si="146"/>
        <v>1.36224735046817E-6</v>
      </c>
    </row>
    <row r="1206" spans="1:10" ht="38.25" x14ac:dyDescent="0.2">
      <c r="A1206" s="39" t="s">
        <v>2058</v>
      </c>
      <c r="B1206" s="40" t="s">
        <v>2059</v>
      </c>
      <c r="C1206" s="41" t="s">
        <v>30</v>
      </c>
      <c r="D1206" s="29" t="s">
        <v>2060</v>
      </c>
      <c r="E1206" s="30" t="s">
        <v>43</v>
      </c>
      <c r="F1206" s="62">
        <v>12</v>
      </c>
      <c r="G1206" s="53">
        <v>5.23</v>
      </c>
      <c r="H1206" s="53">
        <f t="shared" si="151"/>
        <v>6.87</v>
      </c>
      <c r="I1206" s="53">
        <f t="shared" si="152"/>
        <v>82.44</v>
      </c>
      <c r="J1206" s="54">
        <f t="shared" si="146"/>
        <v>9.8468804535375655E-7</v>
      </c>
    </row>
    <row r="1207" spans="1:10" ht="38.25" x14ac:dyDescent="0.2">
      <c r="A1207" s="39" t="s">
        <v>2061</v>
      </c>
      <c r="B1207" s="40" t="s">
        <v>2062</v>
      </c>
      <c r="C1207" s="41" t="s">
        <v>30</v>
      </c>
      <c r="D1207" s="29" t="s">
        <v>2063</v>
      </c>
      <c r="E1207" s="30" t="s">
        <v>43</v>
      </c>
      <c r="F1207" s="62">
        <v>32</v>
      </c>
      <c r="G1207" s="53">
        <v>10.52</v>
      </c>
      <c r="H1207" s="53">
        <f t="shared" si="151"/>
        <v>13.81</v>
      </c>
      <c r="I1207" s="53">
        <f t="shared" si="152"/>
        <v>441.92</v>
      </c>
      <c r="J1207" s="54">
        <f t="shared" si="146"/>
        <v>5.2784248059525981E-6</v>
      </c>
    </row>
    <row r="1208" spans="1:10" ht="38.25" x14ac:dyDescent="0.2">
      <c r="A1208" s="39" t="s">
        <v>2064</v>
      </c>
      <c r="B1208" s="40" t="s">
        <v>2065</v>
      </c>
      <c r="C1208" s="41" t="s">
        <v>30</v>
      </c>
      <c r="D1208" s="29" t="s">
        <v>2066</v>
      </c>
      <c r="E1208" s="30" t="s">
        <v>43</v>
      </c>
      <c r="F1208" s="62">
        <v>135</v>
      </c>
      <c r="G1208" s="53">
        <v>17.28</v>
      </c>
      <c r="H1208" s="53">
        <f t="shared" si="151"/>
        <v>22.69</v>
      </c>
      <c r="I1208" s="53">
        <f t="shared" si="152"/>
        <v>3063.15</v>
      </c>
      <c r="J1208" s="54">
        <f t="shared" si="146"/>
        <v>3.6587180811806886E-5</v>
      </c>
    </row>
    <row r="1209" spans="1:10" ht="25.5" x14ac:dyDescent="0.2">
      <c r="A1209" s="39" t="s">
        <v>2067</v>
      </c>
      <c r="B1209" s="40" t="s">
        <v>2068</v>
      </c>
      <c r="C1209" s="41" t="s">
        <v>27</v>
      </c>
      <c r="D1209" s="29" t="s">
        <v>2672</v>
      </c>
      <c r="E1209" s="30" t="s">
        <v>43</v>
      </c>
      <c r="F1209" s="62">
        <v>2</v>
      </c>
      <c r="G1209" s="53">
        <v>31.29</v>
      </c>
      <c r="H1209" s="53">
        <f t="shared" si="151"/>
        <v>41.08</v>
      </c>
      <c r="I1209" s="53">
        <f t="shared" si="152"/>
        <v>82.16</v>
      </c>
      <c r="J1209" s="54">
        <f t="shared" si="146"/>
        <v>9.8134364151218626E-7</v>
      </c>
    </row>
    <row r="1210" spans="1:10" ht="38.25" x14ac:dyDescent="0.2">
      <c r="A1210" s="39" t="s">
        <v>2069</v>
      </c>
      <c r="B1210" s="40" t="s">
        <v>1970</v>
      </c>
      <c r="C1210" s="41" t="s">
        <v>30</v>
      </c>
      <c r="D1210" s="29" t="s">
        <v>1971</v>
      </c>
      <c r="E1210" s="30" t="s">
        <v>43</v>
      </c>
      <c r="F1210" s="62">
        <v>18</v>
      </c>
      <c r="G1210" s="53">
        <v>39.130000000000003</v>
      </c>
      <c r="H1210" s="53">
        <f t="shared" si="151"/>
        <v>51.37</v>
      </c>
      <c r="I1210" s="53">
        <f t="shared" si="152"/>
        <v>924.66</v>
      </c>
      <c r="J1210" s="54">
        <f t="shared" si="146"/>
        <v>1.1044415914808402E-5</v>
      </c>
    </row>
    <row r="1211" spans="1:10" ht="38.25" x14ac:dyDescent="0.2">
      <c r="A1211" s="39" t="s">
        <v>2070</v>
      </c>
      <c r="B1211" s="40" t="s">
        <v>2071</v>
      </c>
      <c r="C1211" s="41" t="s">
        <v>30</v>
      </c>
      <c r="D1211" s="29" t="s">
        <v>2072</v>
      </c>
      <c r="E1211" s="30" t="s">
        <v>43</v>
      </c>
      <c r="F1211" s="62">
        <v>2</v>
      </c>
      <c r="G1211" s="53">
        <v>43.56</v>
      </c>
      <c r="H1211" s="53">
        <f t="shared" si="151"/>
        <v>57.19</v>
      </c>
      <c r="I1211" s="53">
        <f t="shared" si="152"/>
        <v>114.38</v>
      </c>
      <c r="J1211" s="54">
        <f t="shared" si="146"/>
        <v>1.3661889692814494E-6</v>
      </c>
    </row>
    <row r="1212" spans="1:10" x14ac:dyDescent="0.2">
      <c r="A1212" s="42" t="s">
        <v>2073</v>
      </c>
      <c r="B1212" s="43"/>
      <c r="C1212" s="43"/>
      <c r="D1212" s="31" t="s">
        <v>2652</v>
      </c>
      <c r="E1212" s="43" t="s">
        <v>2740</v>
      </c>
      <c r="F1212" s="63"/>
      <c r="G1212" s="43"/>
      <c r="H1212" s="43"/>
      <c r="I1212" s="55"/>
      <c r="J1212" s="56"/>
    </row>
    <row r="1213" spans="1:10" ht="25.5" x14ac:dyDescent="0.2">
      <c r="A1213" s="39" t="s">
        <v>2074</v>
      </c>
      <c r="B1213" s="40" t="s">
        <v>250</v>
      </c>
      <c r="C1213" s="41" t="s">
        <v>30</v>
      </c>
      <c r="D1213" s="29" t="s">
        <v>251</v>
      </c>
      <c r="E1213" s="30" t="s">
        <v>2742</v>
      </c>
      <c r="F1213" s="62">
        <v>3.11</v>
      </c>
      <c r="G1213" s="53">
        <v>66.38</v>
      </c>
      <c r="H1213" s="53">
        <f>ROUND(G1213 * (1 + 31.29 / 100), 2)</f>
        <v>87.15</v>
      </c>
      <c r="I1213" s="53">
        <f>ROUND(F1213 * H1213, 2)</f>
        <v>271.04000000000002</v>
      </c>
      <c r="J1213" s="54">
        <f t="shared" si="146"/>
        <v>3.2373829186400077E-6</v>
      </c>
    </row>
    <row r="1214" spans="1:10" ht="38.25" x14ac:dyDescent="0.2">
      <c r="A1214" s="39" t="s">
        <v>2075</v>
      </c>
      <c r="B1214" s="40" t="s">
        <v>2076</v>
      </c>
      <c r="C1214" s="41" t="s">
        <v>30</v>
      </c>
      <c r="D1214" s="29" t="s">
        <v>2077</v>
      </c>
      <c r="E1214" s="30" t="s">
        <v>150</v>
      </c>
      <c r="F1214" s="62">
        <v>34.53</v>
      </c>
      <c r="G1214" s="53">
        <v>12.98</v>
      </c>
      <c r="H1214" s="53">
        <f>ROUND(G1214 * (1 + 31.29 / 100), 2)</f>
        <v>17.04</v>
      </c>
      <c r="I1214" s="53">
        <f>ROUND(F1214 * H1214, 2)</f>
        <v>588.39</v>
      </c>
      <c r="J1214" s="54">
        <f t="shared" si="146"/>
        <v>7.0279063440768659E-6</v>
      </c>
    </row>
    <row r="1215" spans="1:10" x14ac:dyDescent="0.2">
      <c r="A1215" s="39" t="s">
        <v>2078</v>
      </c>
      <c r="B1215" s="40" t="s">
        <v>255</v>
      </c>
      <c r="C1215" s="41" t="s">
        <v>30</v>
      </c>
      <c r="D1215" s="29" t="s">
        <v>256</v>
      </c>
      <c r="E1215" s="30" t="s">
        <v>2742</v>
      </c>
      <c r="F1215" s="62">
        <v>3.04</v>
      </c>
      <c r="G1215" s="53">
        <v>17.420000000000002</v>
      </c>
      <c r="H1215" s="53">
        <f>ROUND(G1215 * (1 + 31.29 / 100), 2)</f>
        <v>22.87</v>
      </c>
      <c r="I1215" s="53">
        <f>ROUND(F1215 * H1215, 2)</f>
        <v>69.52</v>
      </c>
      <c r="J1215" s="54">
        <f t="shared" si="146"/>
        <v>8.3036769666415763E-7</v>
      </c>
    </row>
    <row r="1216" spans="1:10" ht="38.25" x14ac:dyDescent="0.2">
      <c r="A1216" s="39" t="s">
        <v>2079</v>
      </c>
      <c r="B1216" s="40" t="s">
        <v>2076</v>
      </c>
      <c r="C1216" s="41" t="s">
        <v>30</v>
      </c>
      <c r="D1216" s="29" t="s">
        <v>2077</v>
      </c>
      <c r="E1216" s="30" t="s">
        <v>150</v>
      </c>
      <c r="F1216" s="62">
        <v>305.20999999999998</v>
      </c>
      <c r="G1216" s="53">
        <v>12.98</v>
      </c>
      <c r="H1216" s="53">
        <f>ROUND(G1216 * (1 + 31.29 / 100), 2)</f>
        <v>17.04</v>
      </c>
      <c r="I1216" s="53">
        <f>ROUND(F1216 * H1216, 2)</f>
        <v>5200.78</v>
      </c>
      <c r="J1216" s="54">
        <f t="shared" si="146"/>
        <v>6.2119673611291969E-5</v>
      </c>
    </row>
    <row r="1217" spans="1:10" x14ac:dyDescent="0.2">
      <c r="A1217" s="42" t="s">
        <v>2080</v>
      </c>
      <c r="B1217" s="43"/>
      <c r="C1217" s="43"/>
      <c r="D1217" s="31" t="s">
        <v>2665</v>
      </c>
      <c r="E1217" s="43" t="s">
        <v>2740</v>
      </c>
      <c r="F1217" s="63"/>
      <c r="G1217" s="43"/>
      <c r="H1217" s="43"/>
      <c r="I1217" s="55"/>
      <c r="J1217" s="56"/>
    </row>
    <row r="1218" spans="1:10" ht="25.5" x14ac:dyDescent="0.2">
      <c r="A1218" s="39" t="s">
        <v>2081</v>
      </c>
      <c r="B1218" s="40" t="s">
        <v>250</v>
      </c>
      <c r="C1218" s="41" t="s">
        <v>30</v>
      </c>
      <c r="D1218" s="29" t="s">
        <v>251</v>
      </c>
      <c r="E1218" s="30" t="s">
        <v>2742</v>
      </c>
      <c r="F1218" s="62">
        <v>0.49</v>
      </c>
      <c r="G1218" s="53">
        <v>66.38</v>
      </c>
      <c r="H1218" s="53">
        <f>ROUND(G1218 * (1 + 31.29 / 100), 2)</f>
        <v>87.15</v>
      </c>
      <c r="I1218" s="53">
        <f>ROUND(F1218 * H1218, 2)</f>
        <v>42.7</v>
      </c>
      <c r="J1218" s="54">
        <f t="shared" si="146"/>
        <v>5.1002158583946401E-7</v>
      </c>
    </row>
    <row r="1219" spans="1:10" ht="38.25" x14ac:dyDescent="0.2">
      <c r="A1219" s="39" t="s">
        <v>2082</v>
      </c>
      <c r="B1219" s="40" t="s">
        <v>2083</v>
      </c>
      <c r="C1219" s="41" t="s">
        <v>30</v>
      </c>
      <c r="D1219" s="29" t="s">
        <v>2084</v>
      </c>
      <c r="E1219" s="30" t="s">
        <v>150</v>
      </c>
      <c r="F1219" s="62">
        <v>5.4</v>
      </c>
      <c r="G1219" s="53">
        <v>21.09</v>
      </c>
      <c r="H1219" s="53">
        <f>ROUND(G1219 * (1 + 31.29 / 100), 2)</f>
        <v>27.69</v>
      </c>
      <c r="I1219" s="53">
        <f>ROUND(F1219 * H1219, 2)</f>
        <v>149.53</v>
      </c>
      <c r="J1219" s="54">
        <f t="shared" si="146"/>
        <v>1.7860310943928582E-6</v>
      </c>
    </row>
    <row r="1220" spans="1:10" x14ac:dyDescent="0.2">
      <c r="A1220" s="39" t="s">
        <v>2085</v>
      </c>
      <c r="B1220" s="40" t="s">
        <v>255</v>
      </c>
      <c r="C1220" s="41" t="s">
        <v>30</v>
      </c>
      <c r="D1220" s="29" t="s">
        <v>256</v>
      </c>
      <c r="E1220" s="30" t="s">
        <v>2742</v>
      </c>
      <c r="F1220" s="62">
        <v>0.46</v>
      </c>
      <c r="G1220" s="53">
        <v>17.420000000000002</v>
      </c>
      <c r="H1220" s="53">
        <f>ROUND(G1220 * (1 + 31.29 / 100), 2)</f>
        <v>22.87</v>
      </c>
      <c r="I1220" s="53">
        <f>ROUND(F1220 * H1220, 2)</f>
        <v>10.52</v>
      </c>
      <c r="J1220" s="54">
        <f t="shared" si="146"/>
        <v>1.2565403004756818E-7</v>
      </c>
    </row>
    <row r="1221" spans="1:10" ht="38.25" x14ac:dyDescent="0.2">
      <c r="A1221" s="39" t="s">
        <v>2086</v>
      </c>
      <c r="B1221" s="40" t="s">
        <v>2083</v>
      </c>
      <c r="C1221" s="41" t="s">
        <v>30</v>
      </c>
      <c r="D1221" s="29" t="s">
        <v>2084</v>
      </c>
      <c r="E1221" s="30" t="s">
        <v>150</v>
      </c>
      <c r="F1221" s="62">
        <v>5.81</v>
      </c>
      <c r="G1221" s="53">
        <v>21.09</v>
      </c>
      <c r="H1221" s="53">
        <f>ROUND(G1221 * (1 + 31.29 / 100), 2)</f>
        <v>27.69</v>
      </c>
      <c r="I1221" s="53">
        <f>ROUND(F1221 * H1221, 2)</f>
        <v>160.88</v>
      </c>
      <c r="J1221" s="54">
        <f t="shared" ref="J1221:J1284" si="153">I1221 / 83721946.65</f>
        <v>1.9215988929707952E-6</v>
      </c>
    </row>
    <row r="1222" spans="1:10" x14ac:dyDescent="0.2">
      <c r="A1222" s="37" t="s">
        <v>2087</v>
      </c>
      <c r="B1222" s="38"/>
      <c r="C1222" s="38"/>
      <c r="D1222" s="28" t="s">
        <v>2088</v>
      </c>
      <c r="E1222" s="38" t="s">
        <v>2740</v>
      </c>
      <c r="F1222" s="61"/>
      <c r="G1222" s="38"/>
      <c r="H1222" s="38"/>
      <c r="I1222" s="51">
        <f>SUM(I1223:I1330)</f>
        <v>2040553.2100000002</v>
      </c>
      <c r="J1222" s="52">
        <f t="shared" si="153"/>
        <v>2.4372978551616131E-2</v>
      </c>
    </row>
    <row r="1223" spans="1:10" x14ac:dyDescent="0.2">
      <c r="A1223" s="44" t="s">
        <v>2089</v>
      </c>
      <c r="B1223" s="45" t="s">
        <v>2090</v>
      </c>
      <c r="C1223" s="46" t="s">
        <v>22</v>
      </c>
      <c r="D1223" s="32" t="s">
        <v>2673</v>
      </c>
      <c r="E1223" s="33" t="s">
        <v>43</v>
      </c>
      <c r="F1223" s="64">
        <v>2</v>
      </c>
      <c r="G1223" s="57">
        <v>32139.99</v>
      </c>
      <c r="H1223" s="57">
        <f t="shared" ref="H1223:H1230" si="154">ROUND(G1223 * (1 + 31.29 / 100), 2)</f>
        <v>42196.59</v>
      </c>
      <c r="I1223" s="57">
        <f t="shared" ref="I1223:I1230" si="155">ROUND(F1223 * H1223, 2)</f>
        <v>84393.18</v>
      </c>
      <c r="J1223" s="58">
        <f t="shared" si="153"/>
        <v>1.0080174121226072E-3</v>
      </c>
    </row>
    <row r="1224" spans="1:10" ht="51" x14ac:dyDescent="0.2">
      <c r="A1224" s="39" t="s">
        <v>2091</v>
      </c>
      <c r="B1224" s="40" t="s">
        <v>2092</v>
      </c>
      <c r="C1224" s="41" t="s">
        <v>30</v>
      </c>
      <c r="D1224" s="29" t="s">
        <v>2093</v>
      </c>
      <c r="E1224" s="30" t="s">
        <v>43</v>
      </c>
      <c r="F1224" s="62">
        <v>2</v>
      </c>
      <c r="G1224" s="53">
        <v>134.82</v>
      </c>
      <c r="H1224" s="53">
        <f t="shared" si="154"/>
        <v>177.01</v>
      </c>
      <c r="I1224" s="53">
        <f t="shared" si="155"/>
        <v>354.02</v>
      </c>
      <c r="J1224" s="54">
        <f t="shared" si="153"/>
        <v>4.2285208856882207E-6</v>
      </c>
    </row>
    <row r="1225" spans="1:10" ht="51" x14ac:dyDescent="0.2">
      <c r="A1225" s="39" t="s">
        <v>2094</v>
      </c>
      <c r="B1225" s="40" t="s">
        <v>2095</v>
      </c>
      <c r="C1225" s="41" t="s">
        <v>30</v>
      </c>
      <c r="D1225" s="29" t="s">
        <v>2096</v>
      </c>
      <c r="E1225" s="30" t="s">
        <v>43</v>
      </c>
      <c r="F1225" s="62">
        <v>114</v>
      </c>
      <c r="G1225" s="53">
        <v>123.59</v>
      </c>
      <c r="H1225" s="53">
        <f t="shared" si="154"/>
        <v>162.26</v>
      </c>
      <c r="I1225" s="53">
        <f t="shared" si="155"/>
        <v>18497.64</v>
      </c>
      <c r="J1225" s="54">
        <f t="shared" si="153"/>
        <v>2.2094135098565579E-4</v>
      </c>
    </row>
    <row r="1226" spans="1:10" ht="38.25" x14ac:dyDescent="0.2">
      <c r="A1226" s="39" t="s">
        <v>2097</v>
      </c>
      <c r="B1226" s="40" t="s">
        <v>2098</v>
      </c>
      <c r="C1226" s="41" t="s">
        <v>30</v>
      </c>
      <c r="D1226" s="29" t="s">
        <v>2099</v>
      </c>
      <c r="E1226" s="30" t="s">
        <v>43</v>
      </c>
      <c r="F1226" s="62">
        <v>1</v>
      </c>
      <c r="G1226" s="53">
        <v>348.37</v>
      </c>
      <c r="H1226" s="53">
        <f t="shared" si="154"/>
        <v>457.37</v>
      </c>
      <c r="I1226" s="53">
        <f t="shared" si="155"/>
        <v>457.37</v>
      </c>
      <c r="J1226" s="54">
        <f t="shared" si="153"/>
        <v>5.4629642322106705E-6</v>
      </c>
    </row>
    <row r="1227" spans="1:10" ht="38.25" x14ac:dyDescent="0.2">
      <c r="A1227" s="39" t="s">
        <v>2100</v>
      </c>
      <c r="B1227" s="40" t="s">
        <v>2101</v>
      </c>
      <c r="C1227" s="41" t="s">
        <v>30</v>
      </c>
      <c r="D1227" s="29" t="s">
        <v>2102</v>
      </c>
      <c r="E1227" s="30" t="s">
        <v>43</v>
      </c>
      <c r="F1227" s="62">
        <v>7</v>
      </c>
      <c r="G1227" s="53">
        <v>102.9</v>
      </c>
      <c r="H1227" s="53">
        <f t="shared" si="154"/>
        <v>135.1</v>
      </c>
      <c r="I1227" s="53">
        <f t="shared" si="155"/>
        <v>945.7</v>
      </c>
      <c r="J1227" s="54">
        <f t="shared" si="153"/>
        <v>1.1295723974903539E-5</v>
      </c>
    </row>
    <row r="1228" spans="1:10" ht="38.25" x14ac:dyDescent="0.2">
      <c r="A1228" s="39" t="s">
        <v>2103</v>
      </c>
      <c r="B1228" s="40" t="s">
        <v>2104</v>
      </c>
      <c r="C1228" s="41" t="s">
        <v>30</v>
      </c>
      <c r="D1228" s="29" t="s">
        <v>2105</v>
      </c>
      <c r="E1228" s="30" t="s">
        <v>43</v>
      </c>
      <c r="F1228" s="62">
        <v>7</v>
      </c>
      <c r="G1228" s="53">
        <v>90.01</v>
      </c>
      <c r="H1228" s="53">
        <f t="shared" si="154"/>
        <v>118.17</v>
      </c>
      <c r="I1228" s="53">
        <f t="shared" si="155"/>
        <v>827.19</v>
      </c>
      <c r="J1228" s="54">
        <f t="shared" si="153"/>
        <v>9.8802050489589272E-6</v>
      </c>
    </row>
    <row r="1229" spans="1:10" ht="38.25" x14ac:dyDescent="0.2">
      <c r="A1229" s="39" t="s">
        <v>2106</v>
      </c>
      <c r="B1229" s="40" t="s">
        <v>2107</v>
      </c>
      <c r="C1229" s="41" t="s">
        <v>30</v>
      </c>
      <c r="D1229" s="29" t="s">
        <v>2108</v>
      </c>
      <c r="E1229" s="30" t="s">
        <v>43</v>
      </c>
      <c r="F1229" s="62">
        <v>49</v>
      </c>
      <c r="G1229" s="53">
        <v>203.05</v>
      </c>
      <c r="H1229" s="53">
        <f t="shared" si="154"/>
        <v>266.58</v>
      </c>
      <c r="I1229" s="53">
        <f t="shared" si="155"/>
        <v>13062.42</v>
      </c>
      <c r="J1229" s="54">
        <f t="shared" si="153"/>
        <v>1.5602145581501478E-4</v>
      </c>
    </row>
    <row r="1230" spans="1:10" ht="38.25" x14ac:dyDescent="0.2">
      <c r="A1230" s="39" t="s">
        <v>2109</v>
      </c>
      <c r="B1230" s="40" t="s">
        <v>2110</v>
      </c>
      <c r="C1230" s="41" t="s">
        <v>30</v>
      </c>
      <c r="D1230" s="29" t="s">
        <v>2111</v>
      </c>
      <c r="E1230" s="30" t="s">
        <v>43</v>
      </c>
      <c r="F1230" s="62">
        <v>6</v>
      </c>
      <c r="G1230" s="53">
        <v>219.49</v>
      </c>
      <c r="H1230" s="53">
        <f t="shared" si="154"/>
        <v>288.17</v>
      </c>
      <c r="I1230" s="53">
        <f t="shared" si="155"/>
        <v>1729.02</v>
      </c>
      <c r="J1230" s="54">
        <f t="shared" si="153"/>
        <v>2.065193260768501E-5</v>
      </c>
    </row>
    <row r="1231" spans="1:10" x14ac:dyDescent="0.2">
      <c r="A1231" s="42" t="s">
        <v>2112</v>
      </c>
      <c r="B1231" s="43"/>
      <c r="C1231" s="43"/>
      <c r="D1231" s="31" t="s">
        <v>2674</v>
      </c>
      <c r="E1231" s="43" t="s">
        <v>2740</v>
      </c>
      <c r="F1231" s="63"/>
      <c r="G1231" s="43"/>
      <c r="H1231" s="43"/>
      <c r="I1231" s="55"/>
      <c r="J1231" s="56"/>
    </row>
    <row r="1232" spans="1:10" ht="25.5" x14ac:dyDescent="0.2">
      <c r="A1232" s="39" t="s">
        <v>2113</v>
      </c>
      <c r="B1232" s="40" t="s">
        <v>250</v>
      </c>
      <c r="C1232" s="41" t="s">
        <v>30</v>
      </c>
      <c r="D1232" s="29" t="s">
        <v>251</v>
      </c>
      <c r="E1232" s="30" t="s">
        <v>2742</v>
      </c>
      <c r="F1232" s="62">
        <v>145.33000000000001</v>
      </c>
      <c r="G1232" s="53">
        <v>66.38</v>
      </c>
      <c r="H1232" s="53">
        <f t="shared" ref="H1232:H1243" si="156">ROUND(G1232 * (1 + 31.29 / 100), 2)</f>
        <v>87.15</v>
      </c>
      <c r="I1232" s="53">
        <f t="shared" ref="I1232:I1243" si="157">ROUND(F1232 * H1232, 2)</f>
        <v>12665.51</v>
      </c>
      <c r="J1232" s="54">
        <f t="shared" si="153"/>
        <v>1.5128064392659458E-4</v>
      </c>
    </row>
    <row r="1233" spans="1:10" ht="38.25" x14ac:dyDescent="0.2">
      <c r="A1233" s="39" t="s">
        <v>2114</v>
      </c>
      <c r="B1233" s="40" t="s">
        <v>2115</v>
      </c>
      <c r="C1233" s="41" t="s">
        <v>30</v>
      </c>
      <c r="D1233" s="29" t="s">
        <v>2116</v>
      </c>
      <c r="E1233" s="30" t="s">
        <v>150</v>
      </c>
      <c r="F1233" s="62">
        <v>585.29999999999995</v>
      </c>
      <c r="G1233" s="53">
        <v>104.17</v>
      </c>
      <c r="H1233" s="53">
        <f t="shared" si="156"/>
        <v>136.76</v>
      </c>
      <c r="I1233" s="53">
        <f t="shared" si="157"/>
        <v>80045.63</v>
      </c>
      <c r="J1233" s="54">
        <f t="shared" si="153"/>
        <v>9.5608897311754034E-4</v>
      </c>
    </row>
    <row r="1234" spans="1:10" x14ac:dyDescent="0.2">
      <c r="A1234" s="39" t="s">
        <v>2117</v>
      </c>
      <c r="B1234" s="40" t="s">
        <v>255</v>
      </c>
      <c r="C1234" s="41" t="s">
        <v>30</v>
      </c>
      <c r="D1234" s="29" t="s">
        <v>256</v>
      </c>
      <c r="E1234" s="30" t="s">
        <v>2742</v>
      </c>
      <c r="F1234" s="62">
        <v>144.38</v>
      </c>
      <c r="G1234" s="53">
        <v>17.420000000000002</v>
      </c>
      <c r="H1234" s="53">
        <f t="shared" si="156"/>
        <v>22.87</v>
      </c>
      <c r="I1234" s="53">
        <f t="shared" si="157"/>
        <v>3301.97</v>
      </c>
      <c r="J1234" s="54">
        <f t="shared" si="153"/>
        <v>3.9439718402677631E-5</v>
      </c>
    </row>
    <row r="1235" spans="1:10" ht="38.25" x14ac:dyDescent="0.2">
      <c r="A1235" s="39" t="s">
        <v>2118</v>
      </c>
      <c r="B1235" s="40" t="s">
        <v>2115</v>
      </c>
      <c r="C1235" s="41" t="s">
        <v>30</v>
      </c>
      <c r="D1235" s="29" t="s">
        <v>2116</v>
      </c>
      <c r="E1235" s="30" t="s">
        <v>150</v>
      </c>
      <c r="F1235" s="62">
        <v>526.14</v>
      </c>
      <c r="G1235" s="53">
        <v>104.17</v>
      </c>
      <c r="H1235" s="53">
        <f t="shared" si="156"/>
        <v>136.76</v>
      </c>
      <c r="I1235" s="53">
        <f t="shared" si="157"/>
        <v>71954.91</v>
      </c>
      <c r="J1235" s="54">
        <f t="shared" si="153"/>
        <v>8.5945099079943576E-4</v>
      </c>
    </row>
    <row r="1236" spans="1:10" ht="51" x14ac:dyDescent="0.2">
      <c r="A1236" s="39" t="s">
        <v>2119</v>
      </c>
      <c r="B1236" s="40" t="s">
        <v>2120</v>
      </c>
      <c r="C1236" s="41" t="s">
        <v>30</v>
      </c>
      <c r="D1236" s="29" t="s">
        <v>2121</v>
      </c>
      <c r="E1236" s="30" t="s">
        <v>43</v>
      </c>
      <c r="F1236" s="62">
        <v>2</v>
      </c>
      <c r="G1236" s="53">
        <v>2205.0300000000002</v>
      </c>
      <c r="H1236" s="53">
        <f t="shared" si="156"/>
        <v>2894.98</v>
      </c>
      <c r="I1236" s="53">
        <f t="shared" si="157"/>
        <v>5789.96</v>
      </c>
      <c r="J1236" s="54">
        <f t="shared" si="153"/>
        <v>6.9157015951921847E-5</v>
      </c>
    </row>
    <row r="1237" spans="1:10" ht="51" x14ac:dyDescent="0.2">
      <c r="A1237" s="39" t="s">
        <v>2122</v>
      </c>
      <c r="B1237" s="40" t="s">
        <v>2123</v>
      </c>
      <c r="C1237" s="41" t="s">
        <v>30</v>
      </c>
      <c r="D1237" s="29" t="s">
        <v>2124</v>
      </c>
      <c r="E1237" s="30" t="s">
        <v>43</v>
      </c>
      <c r="F1237" s="62">
        <v>34</v>
      </c>
      <c r="G1237" s="53">
        <v>1749.41</v>
      </c>
      <c r="H1237" s="53">
        <f t="shared" si="156"/>
        <v>2296.8000000000002</v>
      </c>
      <c r="I1237" s="53">
        <f t="shared" si="157"/>
        <v>78091.199999999997</v>
      </c>
      <c r="J1237" s="54">
        <f t="shared" si="153"/>
        <v>9.327446759743969E-4</v>
      </c>
    </row>
    <row r="1238" spans="1:10" ht="38.25" x14ac:dyDescent="0.2">
      <c r="A1238" s="39" t="s">
        <v>2125</v>
      </c>
      <c r="B1238" s="40" t="s">
        <v>2126</v>
      </c>
      <c r="C1238" s="41" t="s">
        <v>30</v>
      </c>
      <c r="D1238" s="29" t="s">
        <v>2127</v>
      </c>
      <c r="E1238" s="30" t="s">
        <v>43</v>
      </c>
      <c r="F1238" s="62">
        <v>36</v>
      </c>
      <c r="G1238" s="53">
        <v>91.43</v>
      </c>
      <c r="H1238" s="53">
        <f t="shared" si="156"/>
        <v>120.04</v>
      </c>
      <c r="I1238" s="53">
        <f t="shared" si="157"/>
        <v>4321.4399999999996</v>
      </c>
      <c r="J1238" s="54">
        <f t="shared" si="153"/>
        <v>5.1616573346840581E-5</v>
      </c>
    </row>
    <row r="1239" spans="1:10" ht="25.5" x14ac:dyDescent="0.2">
      <c r="A1239" s="39" t="s">
        <v>2128</v>
      </c>
      <c r="B1239" s="40" t="s">
        <v>1484</v>
      </c>
      <c r="C1239" s="41" t="s">
        <v>30</v>
      </c>
      <c r="D1239" s="29" t="s">
        <v>1485</v>
      </c>
      <c r="E1239" s="30" t="s">
        <v>43</v>
      </c>
      <c r="F1239" s="62">
        <v>4</v>
      </c>
      <c r="G1239" s="53">
        <v>239.96</v>
      </c>
      <c r="H1239" s="53">
        <f t="shared" si="156"/>
        <v>315.04000000000002</v>
      </c>
      <c r="I1239" s="53">
        <f t="shared" si="157"/>
        <v>1260.1600000000001</v>
      </c>
      <c r="J1239" s="54">
        <f t="shared" si="153"/>
        <v>1.5051728374975619E-5</v>
      </c>
    </row>
    <row r="1240" spans="1:10" ht="25.5" x14ac:dyDescent="0.2">
      <c r="A1240" s="39" t="s">
        <v>2129</v>
      </c>
      <c r="B1240" s="40" t="s">
        <v>2130</v>
      </c>
      <c r="C1240" s="41" t="s">
        <v>30</v>
      </c>
      <c r="D1240" s="29" t="s">
        <v>2131</v>
      </c>
      <c r="E1240" s="30" t="s">
        <v>43</v>
      </c>
      <c r="F1240" s="62">
        <v>2</v>
      </c>
      <c r="G1240" s="53">
        <v>533.76</v>
      </c>
      <c r="H1240" s="53">
        <f t="shared" si="156"/>
        <v>700.77</v>
      </c>
      <c r="I1240" s="53">
        <f t="shared" si="157"/>
        <v>1401.54</v>
      </c>
      <c r="J1240" s="54">
        <f t="shared" si="153"/>
        <v>1.6740413428979913E-5</v>
      </c>
    </row>
    <row r="1241" spans="1:10" ht="25.5" x14ac:dyDescent="0.2">
      <c r="A1241" s="39" t="s">
        <v>2132</v>
      </c>
      <c r="B1241" s="40" t="s">
        <v>1490</v>
      </c>
      <c r="C1241" s="41" t="s">
        <v>30</v>
      </c>
      <c r="D1241" s="29" t="s">
        <v>1491</v>
      </c>
      <c r="E1241" s="30" t="s">
        <v>43</v>
      </c>
      <c r="F1241" s="62">
        <v>1</v>
      </c>
      <c r="G1241" s="53">
        <v>367.89</v>
      </c>
      <c r="H1241" s="53">
        <f t="shared" si="156"/>
        <v>483</v>
      </c>
      <c r="I1241" s="53">
        <f t="shared" si="157"/>
        <v>483</v>
      </c>
      <c r="J1241" s="54">
        <f t="shared" si="153"/>
        <v>5.7690966267086911E-6</v>
      </c>
    </row>
    <row r="1242" spans="1:10" x14ac:dyDescent="0.2">
      <c r="A1242" s="39" t="s">
        <v>2133</v>
      </c>
      <c r="B1242" s="40" t="s">
        <v>2134</v>
      </c>
      <c r="C1242" s="41" t="s">
        <v>27</v>
      </c>
      <c r="D1242" s="29" t="s">
        <v>2675</v>
      </c>
      <c r="E1242" s="30" t="s">
        <v>43</v>
      </c>
      <c r="F1242" s="62">
        <v>2</v>
      </c>
      <c r="G1242" s="53">
        <v>203.93</v>
      </c>
      <c r="H1242" s="53">
        <f t="shared" si="156"/>
        <v>267.74</v>
      </c>
      <c r="I1242" s="53">
        <f t="shared" si="157"/>
        <v>535.48</v>
      </c>
      <c r="J1242" s="54">
        <f t="shared" si="153"/>
        <v>6.3959334610144302E-6</v>
      </c>
    </row>
    <row r="1243" spans="1:10" ht="25.5" x14ac:dyDescent="0.2">
      <c r="A1243" s="39" t="s">
        <v>2135</v>
      </c>
      <c r="B1243" s="40" t="s">
        <v>2136</v>
      </c>
      <c r="C1243" s="41" t="s">
        <v>30</v>
      </c>
      <c r="D1243" s="29" t="s">
        <v>2137</v>
      </c>
      <c r="E1243" s="30" t="s">
        <v>43</v>
      </c>
      <c r="F1243" s="62">
        <v>2</v>
      </c>
      <c r="G1243" s="53">
        <v>149.81</v>
      </c>
      <c r="H1243" s="53">
        <f t="shared" si="156"/>
        <v>196.69</v>
      </c>
      <c r="I1243" s="53">
        <f t="shared" si="157"/>
        <v>393.38</v>
      </c>
      <c r="J1243" s="54">
        <f t="shared" si="153"/>
        <v>4.6986485114175251E-6</v>
      </c>
    </row>
    <row r="1244" spans="1:10" x14ac:dyDescent="0.2">
      <c r="A1244" s="42" t="s">
        <v>2138</v>
      </c>
      <c r="B1244" s="43"/>
      <c r="C1244" s="43"/>
      <c r="D1244" s="31" t="s">
        <v>2676</v>
      </c>
      <c r="E1244" s="43" t="s">
        <v>2740</v>
      </c>
      <c r="F1244" s="63"/>
      <c r="G1244" s="43"/>
      <c r="H1244" s="43"/>
      <c r="I1244" s="55"/>
      <c r="J1244" s="56"/>
    </row>
    <row r="1245" spans="1:10" ht="25.5" x14ac:dyDescent="0.2">
      <c r="A1245" s="39" t="s">
        <v>2139</v>
      </c>
      <c r="B1245" s="40" t="s">
        <v>250</v>
      </c>
      <c r="C1245" s="41" t="s">
        <v>30</v>
      </c>
      <c r="D1245" s="29" t="s">
        <v>251</v>
      </c>
      <c r="E1245" s="30" t="s">
        <v>2742</v>
      </c>
      <c r="F1245" s="62">
        <v>56</v>
      </c>
      <c r="G1245" s="53">
        <v>66.38</v>
      </c>
      <c r="H1245" s="53">
        <f>ROUND(G1245 * (1 + 31.29 / 100), 2)</f>
        <v>87.15</v>
      </c>
      <c r="I1245" s="53">
        <f>ROUND(F1245 * H1245, 2)</f>
        <v>4880.3999999999996</v>
      </c>
      <c r="J1245" s="54">
        <f t="shared" si="153"/>
        <v>5.8292958958569545E-5</v>
      </c>
    </row>
    <row r="1246" spans="1:10" ht="38.25" x14ac:dyDescent="0.2">
      <c r="A1246" s="39" t="s">
        <v>2140</v>
      </c>
      <c r="B1246" s="40" t="s">
        <v>2141</v>
      </c>
      <c r="C1246" s="41" t="s">
        <v>30</v>
      </c>
      <c r="D1246" s="29" t="s">
        <v>2142</v>
      </c>
      <c r="E1246" s="30" t="s">
        <v>150</v>
      </c>
      <c r="F1246" s="62">
        <v>318</v>
      </c>
      <c r="G1246" s="53">
        <v>9.98</v>
      </c>
      <c r="H1246" s="53">
        <f>ROUND(G1246 * (1 + 31.29 / 100), 2)</f>
        <v>13.1</v>
      </c>
      <c r="I1246" s="53">
        <f>ROUND(F1246 * H1246, 2)</f>
        <v>4165.8</v>
      </c>
      <c r="J1246" s="54">
        <f t="shared" si="153"/>
        <v>4.9757562582904895E-5</v>
      </c>
    </row>
    <row r="1247" spans="1:10" x14ac:dyDescent="0.2">
      <c r="A1247" s="39" t="s">
        <v>2143</v>
      </c>
      <c r="B1247" s="40" t="s">
        <v>255</v>
      </c>
      <c r="C1247" s="41" t="s">
        <v>30</v>
      </c>
      <c r="D1247" s="29" t="s">
        <v>256</v>
      </c>
      <c r="E1247" s="30" t="s">
        <v>2742</v>
      </c>
      <c r="F1247" s="62">
        <v>56.75</v>
      </c>
      <c r="G1247" s="53">
        <v>17.420000000000002</v>
      </c>
      <c r="H1247" s="53">
        <f>ROUND(G1247 * (1 + 31.29 / 100), 2)</f>
        <v>22.87</v>
      </c>
      <c r="I1247" s="53">
        <f>ROUND(F1247 * H1247, 2)</f>
        <v>1297.8699999999999</v>
      </c>
      <c r="J1247" s="54">
        <f t="shared" si="153"/>
        <v>1.5502147906638524E-5</v>
      </c>
    </row>
    <row r="1248" spans="1:10" ht="38.25" x14ac:dyDescent="0.2">
      <c r="A1248" s="39" t="s">
        <v>2144</v>
      </c>
      <c r="B1248" s="40" t="s">
        <v>2145</v>
      </c>
      <c r="C1248" s="41" t="s">
        <v>30</v>
      </c>
      <c r="D1248" s="29" t="s">
        <v>2146</v>
      </c>
      <c r="E1248" s="30" t="s">
        <v>43</v>
      </c>
      <c r="F1248" s="62">
        <v>8</v>
      </c>
      <c r="G1248" s="53">
        <v>101.24</v>
      </c>
      <c r="H1248" s="53">
        <f>ROUND(G1248 * (1 + 31.29 / 100), 2)</f>
        <v>132.91999999999999</v>
      </c>
      <c r="I1248" s="53">
        <f>ROUND(F1248 * H1248, 2)</f>
        <v>1063.3599999999999</v>
      </c>
      <c r="J1248" s="54">
        <f t="shared" si="153"/>
        <v>1.2701090246329094E-5</v>
      </c>
    </row>
    <row r="1249" spans="1:10" ht="25.5" x14ac:dyDescent="0.2">
      <c r="A1249" s="39" t="s">
        <v>2147</v>
      </c>
      <c r="B1249" s="40" t="s">
        <v>2148</v>
      </c>
      <c r="C1249" s="41" t="s">
        <v>30</v>
      </c>
      <c r="D1249" s="29" t="s">
        <v>2149</v>
      </c>
      <c r="E1249" s="30" t="s">
        <v>43</v>
      </c>
      <c r="F1249" s="62">
        <v>12</v>
      </c>
      <c r="G1249" s="53">
        <v>45.22</v>
      </c>
      <c r="H1249" s="53">
        <f>ROUND(G1249 * (1 + 31.29 / 100), 2)</f>
        <v>59.37</v>
      </c>
      <c r="I1249" s="53">
        <f>ROUND(F1249 * H1249, 2)</f>
        <v>712.44</v>
      </c>
      <c r="J1249" s="54">
        <f t="shared" si="153"/>
        <v>8.5095966888868321E-6</v>
      </c>
    </row>
    <row r="1250" spans="1:10" x14ac:dyDescent="0.2">
      <c r="A1250" s="42" t="s">
        <v>2150</v>
      </c>
      <c r="B1250" s="43"/>
      <c r="C1250" s="43"/>
      <c r="D1250" s="31" t="s">
        <v>2677</v>
      </c>
      <c r="E1250" s="43" t="s">
        <v>2740</v>
      </c>
      <c r="F1250" s="63"/>
      <c r="G1250" s="43"/>
      <c r="H1250" s="43"/>
      <c r="I1250" s="55"/>
      <c r="J1250" s="56"/>
    </row>
    <row r="1251" spans="1:10" ht="25.5" x14ac:dyDescent="0.2">
      <c r="A1251" s="39" t="s">
        <v>2151</v>
      </c>
      <c r="B1251" s="40" t="s">
        <v>2152</v>
      </c>
      <c r="C1251" s="41" t="s">
        <v>27</v>
      </c>
      <c r="D1251" s="29" t="s">
        <v>2678</v>
      </c>
      <c r="E1251" s="30" t="s">
        <v>43</v>
      </c>
      <c r="F1251" s="62">
        <v>337</v>
      </c>
      <c r="G1251" s="53">
        <v>34.630000000000003</v>
      </c>
      <c r="H1251" s="53">
        <f t="shared" ref="H1251:H1286" si="158">ROUND(G1251 * (1 + 31.29 / 100), 2)</f>
        <v>45.47</v>
      </c>
      <c r="I1251" s="53">
        <f t="shared" ref="I1251:I1286" si="159">ROUND(F1251 * H1251, 2)</f>
        <v>15323.39</v>
      </c>
      <c r="J1251" s="54">
        <f t="shared" si="153"/>
        <v>1.8302715850671155E-4</v>
      </c>
    </row>
    <row r="1252" spans="1:10" ht="25.5" x14ac:dyDescent="0.2">
      <c r="A1252" s="39" t="s">
        <v>2153</v>
      </c>
      <c r="B1252" s="40" t="s">
        <v>2154</v>
      </c>
      <c r="C1252" s="41" t="s">
        <v>27</v>
      </c>
      <c r="D1252" s="29" t="s">
        <v>2679</v>
      </c>
      <c r="E1252" s="30" t="s">
        <v>43</v>
      </c>
      <c r="F1252" s="62">
        <v>292</v>
      </c>
      <c r="G1252" s="53">
        <v>45.23</v>
      </c>
      <c r="H1252" s="53">
        <f t="shared" si="158"/>
        <v>59.38</v>
      </c>
      <c r="I1252" s="53">
        <f t="shared" si="159"/>
        <v>17338.96</v>
      </c>
      <c r="J1252" s="54">
        <f t="shared" si="153"/>
        <v>2.0710173011726068E-4</v>
      </c>
    </row>
    <row r="1253" spans="1:10" ht="25.5" x14ac:dyDescent="0.2">
      <c r="A1253" s="39" t="s">
        <v>2155</v>
      </c>
      <c r="B1253" s="40" t="s">
        <v>2156</v>
      </c>
      <c r="C1253" s="41" t="s">
        <v>27</v>
      </c>
      <c r="D1253" s="29" t="s">
        <v>2680</v>
      </c>
      <c r="E1253" s="30" t="s">
        <v>43</v>
      </c>
      <c r="F1253" s="62">
        <v>38</v>
      </c>
      <c r="G1253" s="53">
        <v>45.23</v>
      </c>
      <c r="H1253" s="53">
        <f t="shared" si="158"/>
        <v>59.38</v>
      </c>
      <c r="I1253" s="53">
        <f t="shared" si="159"/>
        <v>2256.44</v>
      </c>
      <c r="J1253" s="54">
        <f t="shared" si="153"/>
        <v>2.6951595015259953E-5</v>
      </c>
    </row>
    <row r="1254" spans="1:10" x14ac:dyDescent="0.2">
      <c r="A1254" s="44" t="s">
        <v>2157</v>
      </c>
      <c r="B1254" s="45" t="s">
        <v>2158</v>
      </c>
      <c r="C1254" s="46" t="s">
        <v>22</v>
      </c>
      <c r="D1254" s="32" t="s">
        <v>2681</v>
      </c>
      <c r="E1254" s="33" t="s">
        <v>43</v>
      </c>
      <c r="F1254" s="64">
        <v>14</v>
      </c>
      <c r="G1254" s="57">
        <v>34.840000000000003</v>
      </c>
      <c r="H1254" s="57">
        <f t="shared" si="158"/>
        <v>45.74</v>
      </c>
      <c r="I1254" s="57">
        <f t="shared" si="159"/>
        <v>640.36</v>
      </c>
      <c r="J1254" s="58">
        <f t="shared" si="153"/>
        <v>7.6486515856711747E-6</v>
      </c>
    </row>
    <row r="1255" spans="1:10" x14ac:dyDescent="0.2">
      <c r="A1255" s="44" t="s">
        <v>2159</v>
      </c>
      <c r="B1255" s="45" t="s">
        <v>2160</v>
      </c>
      <c r="C1255" s="46" t="s">
        <v>22</v>
      </c>
      <c r="D1255" s="32" t="s">
        <v>2682</v>
      </c>
      <c r="E1255" s="33" t="s">
        <v>43</v>
      </c>
      <c r="F1255" s="64">
        <v>62</v>
      </c>
      <c r="G1255" s="57">
        <v>27.5</v>
      </c>
      <c r="H1255" s="57">
        <f t="shared" si="158"/>
        <v>36.1</v>
      </c>
      <c r="I1255" s="57">
        <f t="shared" si="159"/>
        <v>2238.1999999999998</v>
      </c>
      <c r="J1255" s="58">
        <f t="shared" si="153"/>
        <v>2.673373099358052E-5</v>
      </c>
    </row>
    <row r="1256" spans="1:10" ht="25.5" x14ac:dyDescent="0.2">
      <c r="A1256" s="39" t="s">
        <v>2161</v>
      </c>
      <c r="B1256" s="40" t="s">
        <v>2162</v>
      </c>
      <c r="C1256" s="41" t="s">
        <v>27</v>
      </c>
      <c r="D1256" s="29" t="s">
        <v>2683</v>
      </c>
      <c r="E1256" s="30" t="s">
        <v>43</v>
      </c>
      <c r="F1256" s="62">
        <v>213</v>
      </c>
      <c r="G1256" s="53">
        <v>65.260000000000005</v>
      </c>
      <c r="H1256" s="53">
        <f t="shared" si="158"/>
        <v>85.68</v>
      </c>
      <c r="I1256" s="53">
        <f t="shared" si="159"/>
        <v>18249.84</v>
      </c>
      <c r="J1256" s="54">
        <f t="shared" si="153"/>
        <v>2.1798155358586612E-4</v>
      </c>
    </row>
    <row r="1257" spans="1:10" ht="25.5" x14ac:dyDescent="0.2">
      <c r="A1257" s="39" t="s">
        <v>2163</v>
      </c>
      <c r="B1257" s="40" t="s">
        <v>2164</v>
      </c>
      <c r="C1257" s="41" t="s">
        <v>27</v>
      </c>
      <c r="D1257" s="29" t="s">
        <v>2684</v>
      </c>
      <c r="E1257" s="30" t="s">
        <v>43</v>
      </c>
      <c r="F1257" s="62">
        <v>3</v>
      </c>
      <c r="G1257" s="53">
        <v>88.92</v>
      </c>
      <c r="H1257" s="53">
        <f t="shared" si="158"/>
        <v>116.74</v>
      </c>
      <c r="I1257" s="53">
        <f t="shared" si="159"/>
        <v>350.22</v>
      </c>
      <c r="J1257" s="54">
        <f t="shared" si="153"/>
        <v>4.1831325478383392E-6</v>
      </c>
    </row>
    <row r="1258" spans="1:10" ht="25.5" x14ac:dyDescent="0.2">
      <c r="A1258" s="39" t="s">
        <v>2165</v>
      </c>
      <c r="B1258" s="40" t="s">
        <v>2166</v>
      </c>
      <c r="C1258" s="41" t="s">
        <v>27</v>
      </c>
      <c r="D1258" s="29" t="s">
        <v>2685</v>
      </c>
      <c r="E1258" s="30" t="s">
        <v>43</v>
      </c>
      <c r="F1258" s="62">
        <v>170</v>
      </c>
      <c r="G1258" s="53">
        <v>88.92</v>
      </c>
      <c r="H1258" s="53">
        <f t="shared" si="158"/>
        <v>116.74</v>
      </c>
      <c r="I1258" s="53">
        <f t="shared" si="159"/>
        <v>19845.8</v>
      </c>
      <c r="J1258" s="54">
        <f t="shared" si="153"/>
        <v>2.3704417771083918E-4</v>
      </c>
    </row>
    <row r="1259" spans="1:10" ht="25.5" x14ac:dyDescent="0.2">
      <c r="A1259" s="39" t="s">
        <v>2167</v>
      </c>
      <c r="B1259" s="40" t="s">
        <v>2168</v>
      </c>
      <c r="C1259" s="41" t="s">
        <v>27</v>
      </c>
      <c r="D1259" s="29" t="s">
        <v>2686</v>
      </c>
      <c r="E1259" s="30" t="s">
        <v>43</v>
      </c>
      <c r="F1259" s="62">
        <v>3</v>
      </c>
      <c r="G1259" s="53">
        <v>88.38</v>
      </c>
      <c r="H1259" s="53">
        <f t="shared" si="158"/>
        <v>116.03</v>
      </c>
      <c r="I1259" s="53">
        <f t="shared" si="159"/>
        <v>348.09</v>
      </c>
      <c r="J1259" s="54">
        <f t="shared" si="153"/>
        <v>4.1576911900435363E-6</v>
      </c>
    </row>
    <row r="1260" spans="1:10" ht="25.5" x14ac:dyDescent="0.2">
      <c r="A1260" s="39" t="s">
        <v>2169</v>
      </c>
      <c r="B1260" s="40" t="s">
        <v>2170</v>
      </c>
      <c r="C1260" s="41" t="s">
        <v>27</v>
      </c>
      <c r="D1260" s="29" t="s">
        <v>2687</v>
      </c>
      <c r="E1260" s="30" t="s">
        <v>43</v>
      </c>
      <c r="F1260" s="62">
        <v>2</v>
      </c>
      <c r="G1260" s="53">
        <v>153.96</v>
      </c>
      <c r="H1260" s="53">
        <f t="shared" si="158"/>
        <v>202.13</v>
      </c>
      <c r="I1260" s="53">
        <f t="shared" si="159"/>
        <v>404.26</v>
      </c>
      <c r="J1260" s="54">
        <f t="shared" si="153"/>
        <v>4.8286024892613976E-6</v>
      </c>
    </row>
    <row r="1261" spans="1:10" ht="25.5" x14ac:dyDescent="0.2">
      <c r="A1261" s="39" t="s">
        <v>2171</v>
      </c>
      <c r="B1261" s="40" t="s">
        <v>2172</v>
      </c>
      <c r="C1261" s="41" t="s">
        <v>27</v>
      </c>
      <c r="D1261" s="29" t="s">
        <v>2688</v>
      </c>
      <c r="E1261" s="30" t="s">
        <v>43</v>
      </c>
      <c r="F1261" s="62">
        <v>6</v>
      </c>
      <c r="G1261" s="53">
        <v>306.51</v>
      </c>
      <c r="H1261" s="53">
        <f t="shared" si="158"/>
        <v>402.42</v>
      </c>
      <c r="I1261" s="53">
        <f t="shared" si="159"/>
        <v>2414.52</v>
      </c>
      <c r="J1261" s="54">
        <f t="shared" si="153"/>
        <v>2.8839749869815045E-5</v>
      </c>
    </row>
    <row r="1262" spans="1:10" ht="25.5" x14ac:dyDescent="0.2">
      <c r="A1262" s="39" t="s">
        <v>2173</v>
      </c>
      <c r="B1262" s="40" t="s">
        <v>2174</v>
      </c>
      <c r="C1262" s="41" t="s">
        <v>27</v>
      </c>
      <c r="D1262" s="29" t="s">
        <v>2689</v>
      </c>
      <c r="E1262" s="30" t="s">
        <v>43</v>
      </c>
      <c r="F1262" s="62">
        <v>6</v>
      </c>
      <c r="G1262" s="53">
        <v>47.82</v>
      </c>
      <c r="H1262" s="53">
        <f t="shared" si="158"/>
        <v>62.78</v>
      </c>
      <c r="I1262" s="53">
        <f t="shared" si="159"/>
        <v>376.68</v>
      </c>
      <c r="J1262" s="54">
        <f t="shared" si="153"/>
        <v>4.4991787108667283E-6</v>
      </c>
    </row>
    <row r="1263" spans="1:10" ht="25.5" x14ac:dyDescent="0.2">
      <c r="A1263" s="39" t="s">
        <v>2175</v>
      </c>
      <c r="B1263" s="40" t="s">
        <v>2176</v>
      </c>
      <c r="C1263" s="41" t="s">
        <v>27</v>
      </c>
      <c r="D1263" s="29" t="s">
        <v>2690</v>
      </c>
      <c r="E1263" s="30" t="s">
        <v>43</v>
      </c>
      <c r="F1263" s="62">
        <v>432</v>
      </c>
      <c r="G1263" s="53">
        <v>37.61</v>
      </c>
      <c r="H1263" s="53">
        <f t="shared" si="158"/>
        <v>49.38</v>
      </c>
      <c r="I1263" s="53">
        <f t="shared" si="159"/>
        <v>21332.16</v>
      </c>
      <c r="J1263" s="54">
        <f t="shared" si="153"/>
        <v>2.5479770661782623E-4</v>
      </c>
    </row>
    <row r="1264" spans="1:10" ht="25.5" x14ac:dyDescent="0.2">
      <c r="A1264" s="39" t="s">
        <v>2177</v>
      </c>
      <c r="B1264" s="40" t="s">
        <v>2178</v>
      </c>
      <c r="C1264" s="41" t="s">
        <v>27</v>
      </c>
      <c r="D1264" s="29" t="s">
        <v>2691</v>
      </c>
      <c r="E1264" s="30" t="s">
        <v>43</v>
      </c>
      <c r="F1264" s="62">
        <v>13</v>
      </c>
      <c r="G1264" s="53">
        <v>69.92</v>
      </c>
      <c r="H1264" s="53">
        <f t="shared" si="158"/>
        <v>91.8</v>
      </c>
      <c r="I1264" s="53">
        <f t="shared" si="159"/>
        <v>1193.4000000000001</v>
      </c>
      <c r="J1264" s="54">
        <f t="shared" si="153"/>
        <v>1.4254326944749796E-5</v>
      </c>
    </row>
    <row r="1265" spans="1:10" ht="25.5" x14ac:dyDescent="0.2">
      <c r="A1265" s="39" t="s">
        <v>2179</v>
      </c>
      <c r="B1265" s="40" t="s">
        <v>2180</v>
      </c>
      <c r="C1265" s="41" t="s">
        <v>27</v>
      </c>
      <c r="D1265" s="29" t="s">
        <v>2692</v>
      </c>
      <c r="E1265" s="30" t="s">
        <v>43</v>
      </c>
      <c r="F1265" s="62">
        <v>56</v>
      </c>
      <c r="G1265" s="53">
        <v>116.74</v>
      </c>
      <c r="H1265" s="53">
        <f t="shared" si="158"/>
        <v>153.27000000000001</v>
      </c>
      <c r="I1265" s="53">
        <f t="shared" si="159"/>
        <v>8583.1200000000008</v>
      </c>
      <c r="J1265" s="54">
        <f t="shared" si="153"/>
        <v>1.0251935535949462E-4</v>
      </c>
    </row>
    <row r="1266" spans="1:10" ht="25.5" x14ac:dyDescent="0.2">
      <c r="A1266" s="39" t="s">
        <v>2181</v>
      </c>
      <c r="B1266" s="40" t="s">
        <v>2182</v>
      </c>
      <c r="C1266" s="41" t="s">
        <v>27</v>
      </c>
      <c r="D1266" s="29" t="s">
        <v>2693</v>
      </c>
      <c r="E1266" s="30" t="s">
        <v>43</v>
      </c>
      <c r="F1266" s="62">
        <v>25</v>
      </c>
      <c r="G1266" s="53">
        <v>289.98</v>
      </c>
      <c r="H1266" s="53">
        <f t="shared" si="158"/>
        <v>380.71</v>
      </c>
      <c r="I1266" s="53">
        <f t="shared" si="159"/>
        <v>9517.75</v>
      </c>
      <c r="J1266" s="54">
        <f t="shared" si="153"/>
        <v>1.1368285593966179E-4</v>
      </c>
    </row>
    <row r="1267" spans="1:10" ht="25.5" x14ac:dyDescent="0.2">
      <c r="A1267" s="39" t="s">
        <v>2183</v>
      </c>
      <c r="B1267" s="40" t="s">
        <v>2184</v>
      </c>
      <c r="C1267" s="41" t="s">
        <v>27</v>
      </c>
      <c r="D1267" s="29" t="s">
        <v>2694</v>
      </c>
      <c r="E1267" s="30" t="s">
        <v>43</v>
      </c>
      <c r="F1267" s="62">
        <v>7</v>
      </c>
      <c r="G1267" s="53">
        <v>82.17</v>
      </c>
      <c r="H1267" s="53">
        <f t="shared" si="158"/>
        <v>107.88</v>
      </c>
      <c r="I1267" s="53">
        <f t="shared" si="159"/>
        <v>755.16</v>
      </c>
      <c r="J1267" s="54">
        <f t="shared" si="153"/>
        <v>9.0198571607149782E-6</v>
      </c>
    </row>
    <row r="1268" spans="1:10" ht="25.5" x14ac:dyDescent="0.2">
      <c r="A1268" s="39" t="s">
        <v>2185</v>
      </c>
      <c r="B1268" s="40" t="s">
        <v>2186</v>
      </c>
      <c r="C1268" s="41" t="s">
        <v>27</v>
      </c>
      <c r="D1268" s="29" t="s">
        <v>2695</v>
      </c>
      <c r="E1268" s="30" t="s">
        <v>43</v>
      </c>
      <c r="F1268" s="62">
        <v>1</v>
      </c>
      <c r="G1268" s="53">
        <v>135.68</v>
      </c>
      <c r="H1268" s="53">
        <f t="shared" si="158"/>
        <v>178.13</v>
      </c>
      <c r="I1268" s="53">
        <f t="shared" si="159"/>
        <v>178.13</v>
      </c>
      <c r="J1268" s="54">
        <f t="shared" si="153"/>
        <v>2.1276380582103915E-6</v>
      </c>
    </row>
    <row r="1269" spans="1:10" ht="38.25" x14ac:dyDescent="0.2">
      <c r="A1269" s="39" t="s">
        <v>2187</v>
      </c>
      <c r="B1269" s="40" t="s">
        <v>2188</v>
      </c>
      <c r="C1269" s="41" t="s">
        <v>30</v>
      </c>
      <c r="D1269" s="29" t="s">
        <v>2189</v>
      </c>
      <c r="E1269" s="30" t="s">
        <v>43</v>
      </c>
      <c r="F1269" s="62">
        <v>1</v>
      </c>
      <c r="G1269" s="53">
        <v>39.71</v>
      </c>
      <c r="H1269" s="53">
        <f t="shared" si="158"/>
        <v>52.14</v>
      </c>
      <c r="I1269" s="53">
        <f t="shared" si="159"/>
        <v>52.14</v>
      </c>
      <c r="J1269" s="54">
        <f t="shared" si="153"/>
        <v>6.2277577249811825E-7</v>
      </c>
    </row>
    <row r="1270" spans="1:10" ht="25.5" x14ac:dyDescent="0.2">
      <c r="A1270" s="39" t="s">
        <v>2190</v>
      </c>
      <c r="B1270" s="40" t="s">
        <v>2191</v>
      </c>
      <c r="C1270" s="41" t="s">
        <v>30</v>
      </c>
      <c r="D1270" s="29" t="s">
        <v>2192</v>
      </c>
      <c r="E1270" s="30" t="s">
        <v>43</v>
      </c>
      <c r="F1270" s="62">
        <v>1764</v>
      </c>
      <c r="G1270" s="53">
        <v>33.5</v>
      </c>
      <c r="H1270" s="53">
        <f t="shared" si="158"/>
        <v>43.98</v>
      </c>
      <c r="I1270" s="53">
        <f t="shared" si="159"/>
        <v>77580.72</v>
      </c>
      <c r="J1270" s="54">
        <f t="shared" si="153"/>
        <v>9.2664734999923701E-4</v>
      </c>
    </row>
    <row r="1271" spans="1:10" ht="38.25" x14ac:dyDescent="0.2">
      <c r="A1271" s="39" t="s">
        <v>2193</v>
      </c>
      <c r="B1271" s="40" t="s">
        <v>2194</v>
      </c>
      <c r="C1271" s="41" t="s">
        <v>30</v>
      </c>
      <c r="D1271" s="29" t="s">
        <v>2195</v>
      </c>
      <c r="E1271" s="30" t="s">
        <v>43</v>
      </c>
      <c r="F1271" s="62">
        <v>88</v>
      </c>
      <c r="G1271" s="53">
        <v>174.87</v>
      </c>
      <c r="H1271" s="53">
        <f t="shared" si="158"/>
        <v>229.59</v>
      </c>
      <c r="I1271" s="53">
        <f t="shared" si="159"/>
        <v>20203.919999999998</v>
      </c>
      <c r="J1271" s="54">
        <f t="shared" si="153"/>
        <v>2.4132167022420753E-4</v>
      </c>
    </row>
    <row r="1272" spans="1:10" ht="38.25" x14ac:dyDescent="0.2">
      <c r="A1272" s="39" t="s">
        <v>2196</v>
      </c>
      <c r="B1272" s="40" t="s">
        <v>2197</v>
      </c>
      <c r="C1272" s="41" t="s">
        <v>30</v>
      </c>
      <c r="D1272" s="29" t="s">
        <v>2198</v>
      </c>
      <c r="E1272" s="30" t="s">
        <v>43</v>
      </c>
      <c r="F1272" s="62">
        <v>183</v>
      </c>
      <c r="G1272" s="53">
        <v>428.41</v>
      </c>
      <c r="H1272" s="53">
        <f t="shared" si="158"/>
        <v>562.46</v>
      </c>
      <c r="I1272" s="53">
        <f t="shared" si="159"/>
        <v>102930.18</v>
      </c>
      <c r="J1272" s="54">
        <f t="shared" si="153"/>
        <v>1.2294288907339923E-3</v>
      </c>
    </row>
    <row r="1273" spans="1:10" ht="25.5" x14ac:dyDescent="0.2">
      <c r="A1273" s="39" t="s">
        <v>2199</v>
      </c>
      <c r="B1273" s="40" t="s">
        <v>2200</v>
      </c>
      <c r="C1273" s="41" t="s">
        <v>27</v>
      </c>
      <c r="D1273" s="29" t="s">
        <v>2696</v>
      </c>
      <c r="E1273" s="30" t="s">
        <v>43</v>
      </c>
      <c r="F1273" s="62">
        <v>334</v>
      </c>
      <c r="G1273" s="53">
        <v>96.2</v>
      </c>
      <c r="H1273" s="53">
        <f t="shared" si="158"/>
        <v>126.3</v>
      </c>
      <c r="I1273" s="53">
        <f t="shared" si="159"/>
        <v>42184.2</v>
      </c>
      <c r="J1273" s="54">
        <f t="shared" si="153"/>
        <v>5.0386071619131412E-4</v>
      </c>
    </row>
    <row r="1274" spans="1:10" ht="25.5" x14ac:dyDescent="0.2">
      <c r="A1274" s="39" t="s">
        <v>2201</v>
      </c>
      <c r="B1274" s="40" t="s">
        <v>2200</v>
      </c>
      <c r="C1274" s="41" t="s">
        <v>27</v>
      </c>
      <c r="D1274" s="29" t="s">
        <v>2696</v>
      </c>
      <c r="E1274" s="30" t="s">
        <v>43</v>
      </c>
      <c r="F1274" s="62">
        <v>32</v>
      </c>
      <c r="G1274" s="53">
        <v>96.2</v>
      </c>
      <c r="H1274" s="53">
        <f t="shared" si="158"/>
        <v>126.3</v>
      </c>
      <c r="I1274" s="53">
        <f t="shared" si="159"/>
        <v>4041.6</v>
      </c>
      <c r="J1274" s="54">
        <f t="shared" si="153"/>
        <v>4.82740805931798E-5</v>
      </c>
    </row>
    <row r="1275" spans="1:10" ht="25.5" x14ac:dyDescent="0.2">
      <c r="A1275" s="44" t="s">
        <v>2202</v>
      </c>
      <c r="B1275" s="45" t="s">
        <v>2203</v>
      </c>
      <c r="C1275" s="46" t="s">
        <v>30</v>
      </c>
      <c r="D1275" s="32" t="s">
        <v>2204</v>
      </c>
      <c r="E1275" s="33" t="s">
        <v>43</v>
      </c>
      <c r="F1275" s="64">
        <v>294</v>
      </c>
      <c r="G1275" s="57">
        <v>81.98</v>
      </c>
      <c r="H1275" s="57">
        <f t="shared" si="158"/>
        <v>107.63</v>
      </c>
      <c r="I1275" s="57">
        <f t="shared" si="159"/>
        <v>31643.22</v>
      </c>
      <c r="J1275" s="58">
        <f t="shared" si="153"/>
        <v>3.7795609474161693E-4</v>
      </c>
    </row>
    <row r="1276" spans="1:10" ht="25.5" x14ac:dyDescent="0.2">
      <c r="A1276" s="39" t="s">
        <v>2205</v>
      </c>
      <c r="B1276" s="40" t="s">
        <v>2206</v>
      </c>
      <c r="C1276" s="41" t="s">
        <v>27</v>
      </c>
      <c r="D1276" s="29" t="s">
        <v>2697</v>
      </c>
      <c r="E1276" s="30" t="s">
        <v>43</v>
      </c>
      <c r="F1276" s="62">
        <v>1</v>
      </c>
      <c r="G1276" s="53">
        <v>96.2</v>
      </c>
      <c r="H1276" s="53">
        <f t="shared" si="158"/>
        <v>126.3</v>
      </c>
      <c r="I1276" s="53">
        <f t="shared" si="159"/>
        <v>126.3</v>
      </c>
      <c r="J1276" s="54">
        <f t="shared" si="153"/>
        <v>1.5085650185368687E-6</v>
      </c>
    </row>
    <row r="1277" spans="1:10" ht="25.5" x14ac:dyDescent="0.2">
      <c r="A1277" s="44" t="s">
        <v>2207</v>
      </c>
      <c r="B1277" s="45" t="s">
        <v>2208</v>
      </c>
      <c r="C1277" s="46" t="s">
        <v>30</v>
      </c>
      <c r="D1277" s="32" t="s">
        <v>2209</v>
      </c>
      <c r="E1277" s="33" t="s">
        <v>43</v>
      </c>
      <c r="F1277" s="64">
        <v>3</v>
      </c>
      <c r="G1277" s="57">
        <v>151.99</v>
      </c>
      <c r="H1277" s="57">
        <f t="shared" si="158"/>
        <v>199.55</v>
      </c>
      <c r="I1277" s="57">
        <f t="shared" si="159"/>
        <v>598.65</v>
      </c>
      <c r="J1277" s="58">
        <f t="shared" si="153"/>
        <v>7.1504548562715479E-6</v>
      </c>
    </row>
    <row r="1278" spans="1:10" ht="25.5" x14ac:dyDescent="0.2">
      <c r="A1278" s="44" t="s">
        <v>2210</v>
      </c>
      <c r="B1278" s="45" t="s">
        <v>2211</v>
      </c>
      <c r="C1278" s="46" t="s">
        <v>30</v>
      </c>
      <c r="D1278" s="32" t="s">
        <v>2212</v>
      </c>
      <c r="E1278" s="33" t="s">
        <v>43</v>
      </c>
      <c r="F1278" s="64">
        <v>658</v>
      </c>
      <c r="G1278" s="57">
        <v>151.99</v>
      </c>
      <c r="H1278" s="57">
        <f t="shared" si="158"/>
        <v>199.55</v>
      </c>
      <c r="I1278" s="57">
        <f t="shared" si="159"/>
        <v>131303.9</v>
      </c>
      <c r="J1278" s="58">
        <f t="shared" si="153"/>
        <v>1.5683330984755594E-3</v>
      </c>
    </row>
    <row r="1279" spans="1:10" ht="25.5" x14ac:dyDescent="0.2">
      <c r="A1279" s="39" t="s">
        <v>2213</v>
      </c>
      <c r="B1279" s="40" t="s">
        <v>2214</v>
      </c>
      <c r="C1279" s="41" t="s">
        <v>27</v>
      </c>
      <c r="D1279" s="29" t="s">
        <v>2698</v>
      </c>
      <c r="E1279" s="30" t="s">
        <v>43</v>
      </c>
      <c r="F1279" s="62">
        <v>71</v>
      </c>
      <c r="G1279" s="53">
        <v>171.77</v>
      </c>
      <c r="H1279" s="53">
        <f t="shared" si="158"/>
        <v>225.52</v>
      </c>
      <c r="I1279" s="53">
        <f t="shared" si="159"/>
        <v>16011.92</v>
      </c>
      <c r="J1279" s="54">
        <f t="shared" si="153"/>
        <v>1.9125116699612716E-4</v>
      </c>
    </row>
    <row r="1280" spans="1:10" ht="25.5" x14ac:dyDescent="0.2">
      <c r="A1280" s="44" t="s">
        <v>2215</v>
      </c>
      <c r="B1280" s="45" t="s">
        <v>2216</v>
      </c>
      <c r="C1280" s="46" t="s">
        <v>30</v>
      </c>
      <c r="D1280" s="32" t="s">
        <v>2217</v>
      </c>
      <c r="E1280" s="33" t="s">
        <v>43</v>
      </c>
      <c r="F1280" s="64">
        <v>1</v>
      </c>
      <c r="G1280" s="57">
        <v>218.62</v>
      </c>
      <c r="H1280" s="57">
        <f t="shared" si="158"/>
        <v>287.02999999999997</v>
      </c>
      <c r="I1280" s="57">
        <f t="shared" si="159"/>
        <v>287.02999999999997</v>
      </c>
      <c r="J1280" s="58">
        <f t="shared" si="153"/>
        <v>3.4283722665925369E-6</v>
      </c>
    </row>
    <row r="1281" spans="1:10" x14ac:dyDescent="0.2">
      <c r="A1281" s="44" t="s">
        <v>2218</v>
      </c>
      <c r="B1281" s="45" t="s">
        <v>2219</v>
      </c>
      <c r="C1281" s="46" t="s">
        <v>30</v>
      </c>
      <c r="D1281" s="32" t="s">
        <v>2220</v>
      </c>
      <c r="E1281" s="33" t="s">
        <v>43</v>
      </c>
      <c r="F1281" s="64">
        <v>4</v>
      </c>
      <c r="G1281" s="57">
        <v>218.62</v>
      </c>
      <c r="H1281" s="57">
        <f t="shared" si="158"/>
        <v>287.02999999999997</v>
      </c>
      <c r="I1281" s="57">
        <f t="shared" si="159"/>
        <v>1148.1199999999999</v>
      </c>
      <c r="J1281" s="58">
        <f t="shared" si="153"/>
        <v>1.3713489066370147E-5</v>
      </c>
    </row>
    <row r="1282" spans="1:10" ht="25.5" x14ac:dyDescent="0.2">
      <c r="A1282" s="39" t="s">
        <v>2221</v>
      </c>
      <c r="B1282" s="40" t="s">
        <v>2222</v>
      </c>
      <c r="C1282" s="41" t="s">
        <v>27</v>
      </c>
      <c r="D1282" s="29" t="s">
        <v>2699</v>
      </c>
      <c r="E1282" s="30" t="s">
        <v>43</v>
      </c>
      <c r="F1282" s="62">
        <v>7</v>
      </c>
      <c r="G1282" s="53">
        <v>235.14</v>
      </c>
      <c r="H1282" s="53">
        <f t="shared" si="158"/>
        <v>308.72000000000003</v>
      </c>
      <c r="I1282" s="53">
        <f t="shared" si="159"/>
        <v>2161.04</v>
      </c>
      <c r="J1282" s="54">
        <f t="shared" si="153"/>
        <v>2.5812108849239233E-5</v>
      </c>
    </row>
    <row r="1283" spans="1:10" x14ac:dyDescent="0.2">
      <c r="A1283" s="44" t="s">
        <v>2223</v>
      </c>
      <c r="B1283" s="45" t="s">
        <v>2224</v>
      </c>
      <c r="C1283" s="46" t="s">
        <v>30</v>
      </c>
      <c r="D1283" s="32" t="s">
        <v>2225</v>
      </c>
      <c r="E1283" s="33" t="s">
        <v>43</v>
      </c>
      <c r="F1283" s="64">
        <v>24</v>
      </c>
      <c r="G1283" s="57">
        <v>413.94</v>
      </c>
      <c r="H1283" s="57">
        <f t="shared" si="158"/>
        <v>543.46</v>
      </c>
      <c r="I1283" s="57">
        <f t="shared" si="159"/>
        <v>13043.04</v>
      </c>
      <c r="J1283" s="58">
        <f t="shared" si="153"/>
        <v>1.5578997529198038E-4</v>
      </c>
    </row>
    <row r="1284" spans="1:10" ht="25.5" x14ac:dyDescent="0.2">
      <c r="A1284" s="39" t="s">
        <v>2226</v>
      </c>
      <c r="B1284" s="40" t="s">
        <v>2227</v>
      </c>
      <c r="C1284" s="41" t="s">
        <v>27</v>
      </c>
      <c r="D1284" s="29" t="s">
        <v>2700</v>
      </c>
      <c r="E1284" s="30" t="s">
        <v>43</v>
      </c>
      <c r="F1284" s="62">
        <v>8</v>
      </c>
      <c r="G1284" s="53">
        <v>432</v>
      </c>
      <c r="H1284" s="53">
        <f t="shared" si="158"/>
        <v>567.16999999999996</v>
      </c>
      <c r="I1284" s="53">
        <f t="shared" si="159"/>
        <v>4537.3599999999997</v>
      </c>
      <c r="J1284" s="54">
        <f t="shared" si="153"/>
        <v>5.4195586480668621E-5</v>
      </c>
    </row>
    <row r="1285" spans="1:10" ht="38.25" x14ac:dyDescent="0.2">
      <c r="A1285" s="39" t="s">
        <v>2228</v>
      </c>
      <c r="B1285" s="40" t="s">
        <v>2229</v>
      </c>
      <c r="C1285" s="41" t="s">
        <v>30</v>
      </c>
      <c r="D1285" s="29" t="s">
        <v>2230</v>
      </c>
      <c r="E1285" s="30" t="s">
        <v>43</v>
      </c>
      <c r="F1285" s="62">
        <v>1</v>
      </c>
      <c r="G1285" s="53">
        <v>41.68</v>
      </c>
      <c r="H1285" s="53">
        <f t="shared" si="158"/>
        <v>54.72</v>
      </c>
      <c r="I1285" s="53">
        <f t="shared" si="159"/>
        <v>54.72</v>
      </c>
      <c r="J1285" s="54">
        <f t="shared" ref="J1285:J1348" si="160">I1285 / 83721946.65</f>
        <v>6.5359206503830134E-7</v>
      </c>
    </row>
    <row r="1286" spans="1:10" ht="38.25" x14ac:dyDescent="0.2">
      <c r="A1286" s="39" t="s">
        <v>2231</v>
      </c>
      <c r="B1286" s="40" t="s">
        <v>2232</v>
      </c>
      <c r="C1286" s="41" t="s">
        <v>30</v>
      </c>
      <c r="D1286" s="29" t="s">
        <v>2233</v>
      </c>
      <c r="E1286" s="30" t="s">
        <v>43</v>
      </c>
      <c r="F1286" s="62">
        <v>1731</v>
      </c>
      <c r="G1286" s="53">
        <v>45.05</v>
      </c>
      <c r="H1286" s="53">
        <f t="shared" si="158"/>
        <v>59.15</v>
      </c>
      <c r="I1286" s="53">
        <f t="shared" si="159"/>
        <v>102388.65</v>
      </c>
      <c r="J1286" s="54">
        <f t="shared" si="160"/>
        <v>1.2229606942614011E-3</v>
      </c>
    </row>
    <row r="1287" spans="1:10" x14ac:dyDescent="0.2">
      <c r="A1287" s="42" t="s">
        <v>2234</v>
      </c>
      <c r="B1287" s="43"/>
      <c r="C1287" s="43"/>
      <c r="D1287" s="31" t="s">
        <v>2701</v>
      </c>
      <c r="E1287" s="43" t="s">
        <v>2740</v>
      </c>
      <c r="F1287" s="63"/>
      <c r="G1287" s="43"/>
      <c r="H1287" s="43"/>
      <c r="I1287" s="55"/>
      <c r="J1287" s="56"/>
    </row>
    <row r="1288" spans="1:10" ht="25.5" x14ac:dyDescent="0.2">
      <c r="A1288" s="39" t="s">
        <v>2235</v>
      </c>
      <c r="B1288" s="40" t="s">
        <v>250</v>
      </c>
      <c r="C1288" s="41" t="s">
        <v>30</v>
      </c>
      <c r="D1288" s="29" t="s">
        <v>251</v>
      </c>
      <c r="E1288" s="30" t="s">
        <v>2742</v>
      </c>
      <c r="F1288" s="62">
        <v>56.06</v>
      </c>
      <c r="G1288" s="53">
        <v>66.38</v>
      </c>
      <c r="H1288" s="53">
        <f>ROUND(G1288 * (1 + 31.29 / 100), 2)</f>
        <v>87.15</v>
      </c>
      <c r="I1288" s="53">
        <f>ROUND(F1288 * H1288, 2)</f>
        <v>4885.63</v>
      </c>
      <c r="J1288" s="54">
        <f t="shared" si="160"/>
        <v>5.8355427644610315E-5</v>
      </c>
    </row>
    <row r="1289" spans="1:10" ht="38.25" x14ac:dyDescent="0.2">
      <c r="A1289" s="39" t="s">
        <v>2236</v>
      </c>
      <c r="B1289" s="40" t="s">
        <v>2237</v>
      </c>
      <c r="C1289" s="41" t="s">
        <v>30</v>
      </c>
      <c r="D1289" s="29" t="s">
        <v>2238</v>
      </c>
      <c r="E1289" s="30" t="s">
        <v>150</v>
      </c>
      <c r="F1289" s="62">
        <v>224.25</v>
      </c>
      <c r="G1289" s="53">
        <v>187.43</v>
      </c>
      <c r="H1289" s="53">
        <f>ROUND(G1289 * (1 + 31.29 / 100), 2)</f>
        <v>246.08</v>
      </c>
      <c r="I1289" s="53">
        <f>ROUND(F1289 * H1289, 2)</f>
        <v>55183.44</v>
      </c>
      <c r="J1289" s="54">
        <f t="shared" si="160"/>
        <v>6.5912753116807753E-4</v>
      </c>
    </row>
    <row r="1290" spans="1:10" x14ac:dyDescent="0.2">
      <c r="A1290" s="39" t="s">
        <v>2239</v>
      </c>
      <c r="B1290" s="40" t="s">
        <v>255</v>
      </c>
      <c r="C1290" s="41" t="s">
        <v>30</v>
      </c>
      <c r="D1290" s="29" t="s">
        <v>256</v>
      </c>
      <c r="E1290" s="30" t="s">
        <v>2742</v>
      </c>
      <c r="F1290" s="62">
        <v>54.3</v>
      </c>
      <c r="G1290" s="53">
        <v>17.420000000000002</v>
      </c>
      <c r="H1290" s="53">
        <f>ROUND(G1290 * (1 + 31.29 / 100), 2)</f>
        <v>22.87</v>
      </c>
      <c r="I1290" s="53">
        <f>ROUND(F1290 * H1290, 2)</f>
        <v>1241.8399999999999</v>
      </c>
      <c r="J1290" s="54">
        <f t="shared" si="160"/>
        <v>1.483290880934145E-5</v>
      </c>
    </row>
    <row r="1291" spans="1:10" ht="38.25" x14ac:dyDescent="0.2">
      <c r="A1291" s="39" t="s">
        <v>2240</v>
      </c>
      <c r="B1291" s="40" t="s">
        <v>2237</v>
      </c>
      <c r="C1291" s="41" t="s">
        <v>30</v>
      </c>
      <c r="D1291" s="29" t="s">
        <v>2238</v>
      </c>
      <c r="E1291" s="30" t="s">
        <v>150</v>
      </c>
      <c r="F1291" s="62">
        <v>518.16999999999996</v>
      </c>
      <c r="G1291" s="53">
        <v>187.43</v>
      </c>
      <c r="H1291" s="53">
        <f>ROUND(G1291 * (1 + 31.29 / 100), 2)</f>
        <v>246.08</v>
      </c>
      <c r="I1291" s="53">
        <f>ROUND(F1291 * H1291, 2)</f>
        <v>127511.27</v>
      </c>
      <c r="J1291" s="54">
        <f t="shared" si="160"/>
        <v>1.5230327901125074E-3</v>
      </c>
    </row>
    <row r="1292" spans="1:10" x14ac:dyDescent="0.2">
      <c r="A1292" s="42" t="s">
        <v>2241</v>
      </c>
      <c r="B1292" s="43"/>
      <c r="C1292" s="43"/>
      <c r="D1292" s="31" t="s">
        <v>2702</v>
      </c>
      <c r="E1292" s="43" t="s">
        <v>2740</v>
      </c>
      <c r="F1292" s="63"/>
      <c r="G1292" s="43"/>
      <c r="H1292" s="43"/>
      <c r="I1292" s="55"/>
      <c r="J1292" s="56"/>
    </row>
    <row r="1293" spans="1:10" ht="38.25" x14ac:dyDescent="0.2">
      <c r="A1293" s="39" t="s">
        <v>2242</v>
      </c>
      <c r="B1293" s="40" t="s">
        <v>2243</v>
      </c>
      <c r="C1293" s="41" t="s">
        <v>30</v>
      </c>
      <c r="D1293" s="29" t="s">
        <v>2244</v>
      </c>
      <c r="E1293" s="30" t="s">
        <v>150</v>
      </c>
      <c r="F1293" s="62">
        <v>1232.9000000000001</v>
      </c>
      <c r="G1293" s="53">
        <v>52.61</v>
      </c>
      <c r="H1293" s="53">
        <f>ROUND(G1293 * (1 + 31.29 / 100), 2)</f>
        <v>69.069999999999993</v>
      </c>
      <c r="I1293" s="53">
        <f>ROUND(F1293 * H1293, 2)</f>
        <v>85156.4</v>
      </c>
      <c r="J1293" s="54">
        <f t="shared" si="160"/>
        <v>1.0171335403367618E-3</v>
      </c>
    </row>
    <row r="1294" spans="1:10" x14ac:dyDescent="0.2">
      <c r="A1294" s="42" t="s">
        <v>2245</v>
      </c>
      <c r="B1294" s="43"/>
      <c r="C1294" s="43"/>
      <c r="D1294" s="31" t="s">
        <v>2703</v>
      </c>
      <c r="E1294" s="43" t="s">
        <v>2740</v>
      </c>
      <c r="F1294" s="63"/>
      <c r="G1294" s="43"/>
      <c r="H1294" s="43"/>
      <c r="I1294" s="55"/>
      <c r="J1294" s="56"/>
    </row>
    <row r="1295" spans="1:10" ht="38.25" x14ac:dyDescent="0.2">
      <c r="A1295" s="39" t="s">
        <v>2246</v>
      </c>
      <c r="B1295" s="40" t="s">
        <v>2247</v>
      </c>
      <c r="C1295" s="41" t="s">
        <v>30</v>
      </c>
      <c r="D1295" s="29" t="s">
        <v>2248</v>
      </c>
      <c r="E1295" s="30" t="s">
        <v>150</v>
      </c>
      <c r="F1295" s="62">
        <v>939.28</v>
      </c>
      <c r="G1295" s="53">
        <v>60.59</v>
      </c>
      <c r="H1295" s="53">
        <f>ROUND(G1295 * (1 + 31.29 / 100), 2)</f>
        <v>79.55</v>
      </c>
      <c r="I1295" s="53">
        <f>ROUND(F1295 * H1295, 2)</f>
        <v>74719.72</v>
      </c>
      <c r="J1295" s="54">
        <f t="shared" si="160"/>
        <v>8.9247470931804948E-4</v>
      </c>
    </row>
    <row r="1296" spans="1:10" x14ac:dyDescent="0.2">
      <c r="A1296" s="42" t="s">
        <v>2249</v>
      </c>
      <c r="B1296" s="43"/>
      <c r="C1296" s="43"/>
      <c r="D1296" s="31" t="s">
        <v>2704</v>
      </c>
      <c r="E1296" s="43" t="s">
        <v>2740</v>
      </c>
      <c r="F1296" s="63"/>
      <c r="G1296" s="43"/>
      <c r="H1296" s="43"/>
      <c r="I1296" s="55"/>
      <c r="J1296" s="56"/>
    </row>
    <row r="1297" spans="1:10" ht="38.25" x14ac:dyDescent="0.2">
      <c r="A1297" s="39" t="s">
        <v>2250</v>
      </c>
      <c r="B1297" s="40" t="s">
        <v>2251</v>
      </c>
      <c r="C1297" s="41" t="s">
        <v>30</v>
      </c>
      <c r="D1297" s="29" t="s">
        <v>2252</v>
      </c>
      <c r="E1297" s="30" t="s">
        <v>150</v>
      </c>
      <c r="F1297" s="62">
        <v>792.03</v>
      </c>
      <c r="G1297" s="53">
        <v>84.67</v>
      </c>
      <c r="H1297" s="53">
        <f>ROUND(G1297 * (1 + 31.29 / 100), 2)</f>
        <v>111.16</v>
      </c>
      <c r="I1297" s="53">
        <f>ROUND(F1297 * H1297, 2)</f>
        <v>88042.05</v>
      </c>
      <c r="J1297" s="54">
        <f t="shared" si="160"/>
        <v>1.0516006079990018E-3</v>
      </c>
    </row>
    <row r="1298" spans="1:10" x14ac:dyDescent="0.2">
      <c r="A1298" s="42" t="s">
        <v>2253</v>
      </c>
      <c r="B1298" s="43"/>
      <c r="C1298" s="43"/>
      <c r="D1298" s="31" t="s">
        <v>2674</v>
      </c>
      <c r="E1298" s="43" t="s">
        <v>2740</v>
      </c>
      <c r="F1298" s="63"/>
      <c r="G1298" s="43"/>
      <c r="H1298" s="43"/>
      <c r="I1298" s="55"/>
      <c r="J1298" s="56"/>
    </row>
    <row r="1299" spans="1:10" ht="38.25" x14ac:dyDescent="0.2">
      <c r="A1299" s="39" t="s">
        <v>2254</v>
      </c>
      <c r="B1299" s="40" t="s">
        <v>2115</v>
      </c>
      <c r="C1299" s="41" t="s">
        <v>30</v>
      </c>
      <c r="D1299" s="29" t="s">
        <v>2116</v>
      </c>
      <c r="E1299" s="30" t="s">
        <v>150</v>
      </c>
      <c r="F1299" s="62">
        <v>1783.03</v>
      </c>
      <c r="G1299" s="53">
        <v>104.17</v>
      </c>
      <c r="H1299" s="53">
        <f>ROUND(G1299 * (1 + 31.29 / 100), 2)</f>
        <v>136.76</v>
      </c>
      <c r="I1299" s="53">
        <f>ROUND(F1299 * H1299, 2)</f>
        <v>243847.18</v>
      </c>
      <c r="J1299" s="54">
        <f t="shared" si="160"/>
        <v>2.9125837341002626E-3</v>
      </c>
    </row>
    <row r="1300" spans="1:10" x14ac:dyDescent="0.2">
      <c r="A1300" s="42" t="s">
        <v>2255</v>
      </c>
      <c r="B1300" s="43"/>
      <c r="C1300" s="43"/>
      <c r="D1300" s="31" t="s">
        <v>2705</v>
      </c>
      <c r="E1300" s="43" t="s">
        <v>2740</v>
      </c>
      <c r="F1300" s="63"/>
      <c r="G1300" s="43"/>
      <c r="H1300" s="43"/>
      <c r="I1300" s="55"/>
      <c r="J1300" s="56"/>
    </row>
    <row r="1301" spans="1:10" ht="38.25" x14ac:dyDescent="0.2">
      <c r="A1301" s="39" t="s">
        <v>2256</v>
      </c>
      <c r="B1301" s="40" t="s">
        <v>2257</v>
      </c>
      <c r="C1301" s="41" t="s">
        <v>30</v>
      </c>
      <c r="D1301" s="29" t="s">
        <v>2258</v>
      </c>
      <c r="E1301" s="30" t="s">
        <v>150</v>
      </c>
      <c r="F1301" s="62">
        <v>35.28</v>
      </c>
      <c r="G1301" s="53">
        <v>137.94</v>
      </c>
      <c r="H1301" s="53">
        <f t="shared" ref="H1301:H1330" si="161">ROUND(G1301 * (1 + 31.29 / 100), 2)</f>
        <v>181.1</v>
      </c>
      <c r="I1301" s="53">
        <f t="shared" ref="I1301:I1330" si="162">ROUND(F1301 * H1301, 2)</f>
        <v>6389.21</v>
      </c>
      <c r="J1301" s="54">
        <f t="shared" si="160"/>
        <v>7.6314637387853897E-5</v>
      </c>
    </row>
    <row r="1302" spans="1:10" ht="25.5" x14ac:dyDescent="0.2">
      <c r="A1302" s="39" t="s">
        <v>2259</v>
      </c>
      <c r="B1302" s="40" t="s">
        <v>2260</v>
      </c>
      <c r="C1302" s="41" t="s">
        <v>27</v>
      </c>
      <c r="D1302" s="29" t="s">
        <v>2706</v>
      </c>
      <c r="E1302" s="30" t="s">
        <v>43</v>
      </c>
      <c r="F1302" s="62">
        <v>2</v>
      </c>
      <c r="G1302" s="53">
        <v>21715.3</v>
      </c>
      <c r="H1302" s="53">
        <f t="shared" si="161"/>
        <v>28510.02</v>
      </c>
      <c r="I1302" s="53">
        <f t="shared" si="162"/>
        <v>57020.04</v>
      </c>
      <c r="J1302" s="54">
        <f t="shared" si="160"/>
        <v>6.8106443150889155E-4</v>
      </c>
    </row>
    <row r="1303" spans="1:10" ht="25.5" x14ac:dyDescent="0.2">
      <c r="A1303" s="39" t="s">
        <v>2261</v>
      </c>
      <c r="B1303" s="40" t="s">
        <v>2262</v>
      </c>
      <c r="C1303" s="41" t="s">
        <v>30</v>
      </c>
      <c r="D1303" s="29" t="s">
        <v>2263</v>
      </c>
      <c r="E1303" s="30" t="s">
        <v>43</v>
      </c>
      <c r="F1303" s="62">
        <v>20</v>
      </c>
      <c r="G1303" s="53">
        <v>587.27</v>
      </c>
      <c r="H1303" s="53">
        <f t="shared" si="161"/>
        <v>771.03</v>
      </c>
      <c r="I1303" s="53">
        <f t="shared" si="162"/>
        <v>15420.6</v>
      </c>
      <c r="J1303" s="54">
        <f t="shared" si="160"/>
        <v>1.8418826385470816E-4</v>
      </c>
    </row>
    <row r="1304" spans="1:10" ht="25.5" x14ac:dyDescent="0.2">
      <c r="A1304" s="39" t="s">
        <v>2264</v>
      </c>
      <c r="B1304" s="40" t="s">
        <v>2265</v>
      </c>
      <c r="C1304" s="41" t="s">
        <v>30</v>
      </c>
      <c r="D1304" s="29" t="s">
        <v>2266</v>
      </c>
      <c r="E1304" s="30" t="s">
        <v>43</v>
      </c>
      <c r="F1304" s="62">
        <v>4</v>
      </c>
      <c r="G1304" s="53">
        <v>1132.75</v>
      </c>
      <c r="H1304" s="53">
        <f t="shared" si="161"/>
        <v>1487.19</v>
      </c>
      <c r="I1304" s="53">
        <f t="shared" si="162"/>
        <v>5948.76</v>
      </c>
      <c r="J1304" s="54">
        <f t="shared" si="160"/>
        <v>7.1053770702069545E-5</v>
      </c>
    </row>
    <row r="1305" spans="1:10" x14ac:dyDescent="0.2">
      <c r="A1305" s="39" t="s">
        <v>2267</v>
      </c>
      <c r="B1305" s="40" t="s">
        <v>2268</v>
      </c>
      <c r="C1305" s="41" t="s">
        <v>27</v>
      </c>
      <c r="D1305" s="29" t="s">
        <v>2707</v>
      </c>
      <c r="E1305" s="30" t="s">
        <v>43</v>
      </c>
      <c r="F1305" s="62">
        <v>4</v>
      </c>
      <c r="G1305" s="53">
        <v>6611.21</v>
      </c>
      <c r="H1305" s="53">
        <f t="shared" si="161"/>
        <v>8679.86</v>
      </c>
      <c r="I1305" s="53">
        <f t="shared" si="162"/>
        <v>34719.440000000002</v>
      </c>
      <c r="J1305" s="54">
        <f t="shared" si="160"/>
        <v>4.1469938754702858E-4</v>
      </c>
    </row>
    <row r="1306" spans="1:10" ht="25.5" x14ac:dyDescent="0.2">
      <c r="A1306" s="39" t="s">
        <v>2269</v>
      </c>
      <c r="B1306" s="40" t="s">
        <v>2270</v>
      </c>
      <c r="C1306" s="41" t="s">
        <v>30</v>
      </c>
      <c r="D1306" s="29" t="s">
        <v>2271</v>
      </c>
      <c r="E1306" s="30" t="s">
        <v>43</v>
      </c>
      <c r="F1306" s="62">
        <v>2</v>
      </c>
      <c r="G1306" s="53">
        <v>879.62</v>
      </c>
      <c r="H1306" s="53">
        <f t="shared" si="161"/>
        <v>1154.8499999999999</v>
      </c>
      <c r="I1306" s="53">
        <f t="shared" si="162"/>
        <v>2309.6999999999998</v>
      </c>
      <c r="J1306" s="54">
        <f t="shared" si="160"/>
        <v>2.758774840312435E-5</v>
      </c>
    </row>
    <row r="1307" spans="1:10" ht="25.5" x14ac:dyDescent="0.2">
      <c r="A1307" s="39" t="s">
        <v>2272</v>
      </c>
      <c r="B1307" s="40" t="s">
        <v>2136</v>
      </c>
      <c r="C1307" s="41" t="s">
        <v>30</v>
      </c>
      <c r="D1307" s="29" t="s">
        <v>2137</v>
      </c>
      <c r="E1307" s="30" t="s">
        <v>43</v>
      </c>
      <c r="F1307" s="62">
        <v>20</v>
      </c>
      <c r="G1307" s="53">
        <v>149.81</v>
      </c>
      <c r="H1307" s="53">
        <f t="shared" si="161"/>
        <v>196.69</v>
      </c>
      <c r="I1307" s="53">
        <f t="shared" si="162"/>
        <v>3933.8</v>
      </c>
      <c r="J1307" s="54">
        <f t="shared" si="160"/>
        <v>4.6986485114175258E-5</v>
      </c>
    </row>
    <row r="1308" spans="1:10" x14ac:dyDescent="0.2">
      <c r="A1308" s="44" t="s">
        <v>2273</v>
      </c>
      <c r="B1308" s="45" t="s">
        <v>2274</v>
      </c>
      <c r="C1308" s="46" t="s">
        <v>22</v>
      </c>
      <c r="D1308" s="32" t="s">
        <v>2708</v>
      </c>
      <c r="E1308" s="33" t="s">
        <v>43</v>
      </c>
      <c r="F1308" s="64">
        <v>4</v>
      </c>
      <c r="G1308" s="57">
        <v>329.28</v>
      </c>
      <c r="H1308" s="57">
        <f t="shared" si="161"/>
        <v>432.31</v>
      </c>
      <c r="I1308" s="57">
        <f t="shared" si="162"/>
        <v>1729.24</v>
      </c>
      <c r="J1308" s="58">
        <f t="shared" si="160"/>
        <v>2.0654560353560532E-5</v>
      </c>
    </row>
    <row r="1309" spans="1:10" x14ac:dyDescent="0.2">
      <c r="A1309" s="39" t="s">
        <v>2275</v>
      </c>
      <c r="B1309" s="40" t="s">
        <v>2134</v>
      </c>
      <c r="C1309" s="41" t="s">
        <v>27</v>
      </c>
      <c r="D1309" s="29" t="s">
        <v>2675</v>
      </c>
      <c r="E1309" s="30" t="s">
        <v>43</v>
      </c>
      <c r="F1309" s="62">
        <v>6</v>
      </c>
      <c r="G1309" s="53">
        <v>203.93</v>
      </c>
      <c r="H1309" s="53">
        <f t="shared" si="161"/>
        <v>267.74</v>
      </c>
      <c r="I1309" s="53">
        <f t="shared" si="162"/>
        <v>1606.44</v>
      </c>
      <c r="J1309" s="54">
        <f t="shared" si="160"/>
        <v>1.9187800383043291E-5</v>
      </c>
    </row>
    <row r="1310" spans="1:10" ht="25.5" x14ac:dyDescent="0.2">
      <c r="A1310" s="39" t="s">
        <v>2276</v>
      </c>
      <c r="B1310" s="40" t="s">
        <v>2277</v>
      </c>
      <c r="C1310" s="41" t="s">
        <v>27</v>
      </c>
      <c r="D1310" s="29" t="s">
        <v>2709</v>
      </c>
      <c r="E1310" s="30" t="s">
        <v>43</v>
      </c>
      <c r="F1310" s="62">
        <v>16</v>
      </c>
      <c r="G1310" s="53">
        <v>1990.88</v>
      </c>
      <c r="H1310" s="53">
        <f t="shared" si="161"/>
        <v>2613.83</v>
      </c>
      <c r="I1310" s="53">
        <f t="shared" si="162"/>
        <v>41821.279999999999</v>
      </c>
      <c r="J1310" s="54">
        <f t="shared" si="160"/>
        <v>4.9952589104066173E-4</v>
      </c>
    </row>
    <row r="1311" spans="1:10" ht="25.5" x14ac:dyDescent="0.2">
      <c r="A1311" s="39" t="s">
        <v>2278</v>
      </c>
      <c r="B1311" s="40" t="s">
        <v>2279</v>
      </c>
      <c r="C1311" s="41" t="s">
        <v>27</v>
      </c>
      <c r="D1311" s="29" t="s">
        <v>2710</v>
      </c>
      <c r="E1311" s="30" t="s">
        <v>43</v>
      </c>
      <c r="F1311" s="62">
        <v>4</v>
      </c>
      <c r="G1311" s="53">
        <v>258.51</v>
      </c>
      <c r="H1311" s="53">
        <f t="shared" si="161"/>
        <v>339.4</v>
      </c>
      <c r="I1311" s="53">
        <f t="shared" si="162"/>
        <v>1357.6</v>
      </c>
      <c r="J1311" s="54">
        <f t="shared" si="160"/>
        <v>1.6215580911842067E-5</v>
      </c>
    </row>
    <row r="1312" spans="1:10" ht="25.5" x14ac:dyDescent="0.2">
      <c r="A1312" s="39" t="s">
        <v>2280</v>
      </c>
      <c r="B1312" s="40" t="s">
        <v>2281</v>
      </c>
      <c r="C1312" s="41" t="s">
        <v>198</v>
      </c>
      <c r="D1312" s="29" t="s">
        <v>2711</v>
      </c>
      <c r="E1312" s="30" t="s">
        <v>43</v>
      </c>
      <c r="F1312" s="62">
        <v>4</v>
      </c>
      <c r="G1312" s="53">
        <v>404.35</v>
      </c>
      <c r="H1312" s="53">
        <f t="shared" si="161"/>
        <v>530.87</v>
      </c>
      <c r="I1312" s="53">
        <f t="shared" si="162"/>
        <v>2123.48</v>
      </c>
      <c r="J1312" s="54">
        <f t="shared" si="160"/>
        <v>2.536348096249145E-5</v>
      </c>
    </row>
    <row r="1313" spans="1:10" ht="25.5" x14ac:dyDescent="0.2">
      <c r="A1313" s="39" t="s">
        <v>2282</v>
      </c>
      <c r="B1313" s="40" t="s">
        <v>2283</v>
      </c>
      <c r="C1313" s="41" t="s">
        <v>30</v>
      </c>
      <c r="D1313" s="29" t="s">
        <v>2284</v>
      </c>
      <c r="E1313" s="30" t="s">
        <v>43</v>
      </c>
      <c r="F1313" s="62">
        <v>225</v>
      </c>
      <c r="G1313" s="53">
        <v>24.48</v>
      </c>
      <c r="H1313" s="53">
        <f t="shared" si="161"/>
        <v>32.14</v>
      </c>
      <c r="I1313" s="53">
        <f t="shared" si="162"/>
        <v>7231.5</v>
      </c>
      <c r="J1313" s="54">
        <f t="shared" si="160"/>
        <v>8.6375201358268938E-5</v>
      </c>
    </row>
    <row r="1314" spans="1:10" ht="25.5" x14ac:dyDescent="0.2">
      <c r="A1314" s="39" t="s">
        <v>2285</v>
      </c>
      <c r="B1314" s="40" t="s">
        <v>2286</v>
      </c>
      <c r="C1314" s="41" t="s">
        <v>30</v>
      </c>
      <c r="D1314" s="29" t="s">
        <v>2287</v>
      </c>
      <c r="E1314" s="30" t="s">
        <v>43</v>
      </c>
      <c r="F1314" s="62">
        <v>37</v>
      </c>
      <c r="G1314" s="53">
        <v>863.47</v>
      </c>
      <c r="H1314" s="53">
        <f t="shared" si="161"/>
        <v>1133.6500000000001</v>
      </c>
      <c r="I1314" s="53">
        <f t="shared" si="162"/>
        <v>41945.05</v>
      </c>
      <c r="J1314" s="54">
        <f t="shared" si="160"/>
        <v>5.0100423698163016E-4</v>
      </c>
    </row>
    <row r="1315" spans="1:10" ht="25.5" x14ac:dyDescent="0.2">
      <c r="A1315" s="39" t="s">
        <v>2288</v>
      </c>
      <c r="B1315" s="40" t="s">
        <v>2289</v>
      </c>
      <c r="C1315" s="41" t="s">
        <v>27</v>
      </c>
      <c r="D1315" s="29" t="s">
        <v>2712</v>
      </c>
      <c r="E1315" s="30" t="s">
        <v>43</v>
      </c>
      <c r="F1315" s="62">
        <v>24</v>
      </c>
      <c r="G1315" s="53">
        <v>239.26</v>
      </c>
      <c r="H1315" s="53">
        <f t="shared" si="161"/>
        <v>314.12</v>
      </c>
      <c r="I1315" s="53">
        <f t="shared" si="162"/>
        <v>7538.88</v>
      </c>
      <c r="J1315" s="54">
        <f t="shared" si="160"/>
        <v>9.0046640118347025E-5</v>
      </c>
    </row>
    <row r="1316" spans="1:10" ht="38.25" x14ac:dyDescent="0.2">
      <c r="A1316" s="39" t="s">
        <v>2290</v>
      </c>
      <c r="B1316" s="40" t="s">
        <v>2291</v>
      </c>
      <c r="C1316" s="41" t="s">
        <v>30</v>
      </c>
      <c r="D1316" s="29" t="s">
        <v>2292</v>
      </c>
      <c r="E1316" s="30" t="s">
        <v>43</v>
      </c>
      <c r="F1316" s="62">
        <v>35</v>
      </c>
      <c r="G1316" s="53">
        <v>266.33999999999997</v>
      </c>
      <c r="H1316" s="53">
        <f t="shared" si="161"/>
        <v>349.68</v>
      </c>
      <c r="I1316" s="53">
        <f t="shared" si="162"/>
        <v>12238.8</v>
      </c>
      <c r="J1316" s="54">
        <f t="shared" si="160"/>
        <v>1.4618389191503587E-4</v>
      </c>
    </row>
    <row r="1317" spans="1:10" ht="38.25" x14ac:dyDescent="0.2">
      <c r="A1317" s="39" t="s">
        <v>2293</v>
      </c>
      <c r="B1317" s="40" t="s">
        <v>2294</v>
      </c>
      <c r="C1317" s="41" t="s">
        <v>27</v>
      </c>
      <c r="D1317" s="29" t="s">
        <v>2713</v>
      </c>
      <c r="E1317" s="30" t="s">
        <v>43</v>
      </c>
      <c r="F1317" s="62">
        <v>17</v>
      </c>
      <c r="G1317" s="53">
        <v>35.630000000000003</v>
      </c>
      <c r="H1317" s="53">
        <f t="shared" si="161"/>
        <v>46.78</v>
      </c>
      <c r="I1317" s="53">
        <f t="shared" si="162"/>
        <v>795.26</v>
      </c>
      <c r="J1317" s="54">
        <f t="shared" si="160"/>
        <v>9.4988235680255757E-6</v>
      </c>
    </row>
    <row r="1318" spans="1:10" ht="25.5" x14ac:dyDescent="0.2">
      <c r="A1318" s="39" t="s">
        <v>2295</v>
      </c>
      <c r="B1318" s="40" t="s">
        <v>2296</v>
      </c>
      <c r="C1318" s="41" t="s">
        <v>27</v>
      </c>
      <c r="D1318" s="29" t="s">
        <v>2714</v>
      </c>
      <c r="E1318" s="30" t="s">
        <v>43</v>
      </c>
      <c r="F1318" s="62">
        <v>222</v>
      </c>
      <c r="G1318" s="53">
        <v>26.29</v>
      </c>
      <c r="H1318" s="53">
        <f t="shared" si="161"/>
        <v>34.520000000000003</v>
      </c>
      <c r="I1318" s="53">
        <f t="shared" si="162"/>
        <v>7663.44</v>
      </c>
      <c r="J1318" s="54">
        <f t="shared" si="160"/>
        <v>9.1534422055868412E-5</v>
      </c>
    </row>
    <row r="1319" spans="1:10" ht="25.5" x14ac:dyDescent="0.2">
      <c r="A1319" s="39" t="s">
        <v>2297</v>
      </c>
      <c r="B1319" s="40" t="s">
        <v>2296</v>
      </c>
      <c r="C1319" s="41" t="s">
        <v>27</v>
      </c>
      <c r="D1319" s="29" t="s">
        <v>2714</v>
      </c>
      <c r="E1319" s="30" t="s">
        <v>43</v>
      </c>
      <c r="F1319" s="62">
        <v>4</v>
      </c>
      <c r="G1319" s="53">
        <v>26.29</v>
      </c>
      <c r="H1319" s="53">
        <f t="shared" si="161"/>
        <v>34.520000000000003</v>
      </c>
      <c r="I1319" s="53">
        <f t="shared" si="162"/>
        <v>138.08000000000001</v>
      </c>
      <c r="J1319" s="54">
        <f t="shared" si="160"/>
        <v>1.6492688658715034E-6</v>
      </c>
    </row>
    <row r="1320" spans="1:10" x14ac:dyDescent="0.2">
      <c r="A1320" s="39" t="s">
        <v>2298</v>
      </c>
      <c r="B1320" s="40" t="s">
        <v>2299</v>
      </c>
      <c r="C1320" s="41" t="s">
        <v>27</v>
      </c>
      <c r="D1320" s="29" t="s">
        <v>2715</v>
      </c>
      <c r="E1320" s="30" t="s">
        <v>43</v>
      </c>
      <c r="F1320" s="62">
        <v>96</v>
      </c>
      <c r="G1320" s="53">
        <v>23.35</v>
      </c>
      <c r="H1320" s="53">
        <f t="shared" si="161"/>
        <v>30.66</v>
      </c>
      <c r="I1320" s="53">
        <f t="shared" si="162"/>
        <v>2943.36</v>
      </c>
      <c r="J1320" s="54">
        <f t="shared" si="160"/>
        <v>3.5156373182586524E-5</v>
      </c>
    </row>
    <row r="1321" spans="1:10" x14ac:dyDescent="0.2">
      <c r="A1321" s="39" t="s">
        <v>2300</v>
      </c>
      <c r="B1321" s="40" t="s">
        <v>2301</v>
      </c>
      <c r="C1321" s="41" t="s">
        <v>27</v>
      </c>
      <c r="D1321" s="29" t="s">
        <v>2716</v>
      </c>
      <c r="E1321" s="30" t="s">
        <v>43</v>
      </c>
      <c r="F1321" s="62">
        <v>5</v>
      </c>
      <c r="G1321" s="53">
        <v>38.659999999999997</v>
      </c>
      <c r="H1321" s="53">
        <f t="shared" si="161"/>
        <v>50.76</v>
      </c>
      <c r="I1321" s="53">
        <f t="shared" si="162"/>
        <v>253.8</v>
      </c>
      <c r="J1321" s="54">
        <f t="shared" si="160"/>
        <v>3.0314631963947529E-6</v>
      </c>
    </row>
    <row r="1322" spans="1:10" ht="25.5" x14ac:dyDescent="0.2">
      <c r="A1322" s="39" t="s">
        <v>2302</v>
      </c>
      <c r="B1322" s="40" t="s">
        <v>2303</v>
      </c>
      <c r="C1322" s="41" t="s">
        <v>27</v>
      </c>
      <c r="D1322" s="29" t="s">
        <v>2717</v>
      </c>
      <c r="E1322" s="30" t="s">
        <v>43</v>
      </c>
      <c r="F1322" s="62">
        <v>2</v>
      </c>
      <c r="G1322" s="53">
        <v>463.41</v>
      </c>
      <c r="H1322" s="53">
        <f t="shared" si="161"/>
        <v>608.41</v>
      </c>
      <c r="I1322" s="53">
        <f t="shared" si="162"/>
        <v>1216.82</v>
      </c>
      <c r="J1322" s="54">
        <f t="shared" si="160"/>
        <v>1.4534062437498278E-5</v>
      </c>
    </row>
    <row r="1323" spans="1:10" ht="25.5" x14ac:dyDescent="0.2">
      <c r="A1323" s="39" t="s">
        <v>2304</v>
      </c>
      <c r="B1323" s="40" t="s">
        <v>2305</v>
      </c>
      <c r="C1323" s="41" t="s">
        <v>27</v>
      </c>
      <c r="D1323" s="29" t="s">
        <v>2718</v>
      </c>
      <c r="E1323" s="30" t="s">
        <v>43</v>
      </c>
      <c r="F1323" s="62">
        <v>36</v>
      </c>
      <c r="G1323" s="53">
        <v>16.059999999999999</v>
      </c>
      <c r="H1323" s="53">
        <f t="shared" si="161"/>
        <v>21.09</v>
      </c>
      <c r="I1323" s="53">
        <f t="shared" si="162"/>
        <v>759.24</v>
      </c>
      <c r="J1323" s="54">
        <f t="shared" si="160"/>
        <v>9.0685899024064317E-6</v>
      </c>
    </row>
    <row r="1324" spans="1:10" ht="25.5" x14ac:dyDescent="0.2">
      <c r="A1324" s="39" t="s">
        <v>2306</v>
      </c>
      <c r="B1324" s="40" t="s">
        <v>2307</v>
      </c>
      <c r="C1324" s="41" t="s">
        <v>27</v>
      </c>
      <c r="D1324" s="29" t="s">
        <v>2719</v>
      </c>
      <c r="E1324" s="30" t="s">
        <v>43</v>
      </c>
      <c r="F1324" s="62">
        <v>36</v>
      </c>
      <c r="G1324" s="53">
        <v>20.76</v>
      </c>
      <c r="H1324" s="53">
        <f t="shared" si="161"/>
        <v>27.26</v>
      </c>
      <c r="I1324" s="53">
        <f t="shared" si="162"/>
        <v>981.36</v>
      </c>
      <c r="J1324" s="54">
        <f t="shared" si="160"/>
        <v>1.1721657692726378E-5</v>
      </c>
    </row>
    <row r="1325" spans="1:10" ht="38.25" x14ac:dyDescent="0.2">
      <c r="A1325" s="39" t="s">
        <v>2308</v>
      </c>
      <c r="B1325" s="40" t="s">
        <v>2309</v>
      </c>
      <c r="C1325" s="41" t="s">
        <v>27</v>
      </c>
      <c r="D1325" s="29" t="s">
        <v>2720</v>
      </c>
      <c r="E1325" s="30" t="s">
        <v>43</v>
      </c>
      <c r="F1325" s="62">
        <v>36</v>
      </c>
      <c r="G1325" s="53">
        <v>23.2</v>
      </c>
      <c r="H1325" s="53">
        <f t="shared" si="161"/>
        <v>30.46</v>
      </c>
      <c r="I1325" s="53">
        <f t="shared" si="162"/>
        <v>1096.56</v>
      </c>
      <c r="J1325" s="54">
        <f t="shared" si="160"/>
        <v>1.3097640987543854E-5</v>
      </c>
    </row>
    <row r="1326" spans="1:10" ht="25.5" x14ac:dyDescent="0.2">
      <c r="A1326" s="39" t="s">
        <v>2310</v>
      </c>
      <c r="B1326" s="40" t="s">
        <v>2311</v>
      </c>
      <c r="C1326" s="41" t="s">
        <v>30</v>
      </c>
      <c r="D1326" s="29" t="s">
        <v>2312</v>
      </c>
      <c r="E1326" s="30" t="s">
        <v>43</v>
      </c>
      <c r="F1326" s="62">
        <v>8</v>
      </c>
      <c r="G1326" s="53">
        <v>1380.44</v>
      </c>
      <c r="H1326" s="53">
        <f t="shared" si="161"/>
        <v>1812.38</v>
      </c>
      <c r="I1326" s="53">
        <f t="shared" si="162"/>
        <v>14499.04</v>
      </c>
      <c r="J1326" s="54">
        <f t="shared" si="160"/>
        <v>1.7318087526814571E-4</v>
      </c>
    </row>
    <row r="1327" spans="1:10" ht="25.5" x14ac:dyDescent="0.2">
      <c r="A1327" s="39" t="s">
        <v>2313</v>
      </c>
      <c r="B1327" s="40" t="s">
        <v>2314</v>
      </c>
      <c r="C1327" s="41" t="s">
        <v>27</v>
      </c>
      <c r="D1327" s="29" t="s">
        <v>2721</v>
      </c>
      <c r="E1327" s="30" t="s">
        <v>43</v>
      </c>
      <c r="F1327" s="62">
        <v>36</v>
      </c>
      <c r="G1327" s="53">
        <v>147.78</v>
      </c>
      <c r="H1327" s="53">
        <f t="shared" si="161"/>
        <v>194.02</v>
      </c>
      <c r="I1327" s="53">
        <f t="shared" si="162"/>
        <v>6984.72</v>
      </c>
      <c r="J1327" s="54">
        <f t="shared" si="160"/>
        <v>8.3427587143902128E-5</v>
      </c>
    </row>
    <row r="1328" spans="1:10" x14ac:dyDescent="0.2">
      <c r="A1328" s="39" t="s">
        <v>2315</v>
      </c>
      <c r="B1328" s="40" t="s">
        <v>2316</v>
      </c>
      <c r="C1328" s="41" t="s">
        <v>27</v>
      </c>
      <c r="D1328" s="29" t="s">
        <v>2722</v>
      </c>
      <c r="E1328" s="30" t="s">
        <v>150</v>
      </c>
      <c r="F1328" s="62">
        <v>36</v>
      </c>
      <c r="G1328" s="53">
        <v>66.02</v>
      </c>
      <c r="H1328" s="53">
        <f t="shared" si="161"/>
        <v>86.68</v>
      </c>
      <c r="I1328" s="53">
        <f t="shared" si="162"/>
        <v>3120.48</v>
      </c>
      <c r="J1328" s="54">
        <f t="shared" si="160"/>
        <v>3.7271947498368396E-5</v>
      </c>
    </row>
    <row r="1329" spans="1:10" x14ac:dyDescent="0.2">
      <c r="A1329" s="39" t="s">
        <v>2317</v>
      </c>
      <c r="B1329" s="40" t="s">
        <v>2318</v>
      </c>
      <c r="C1329" s="41" t="s">
        <v>27</v>
      </c>
      <c r="D1329" s="29" t="s">
        <v>2723</v>
      </c>
      <c r="E1329" s="30" t="s">
        <v>43</v>
      </c>
      <c r="F1329" s="62">
        <v>96</v>
      </c>
      <c r="G1329" s="53">
        <v>57.75</v>
      </c>
      <c r="H1329" s="53">
        <f t="shared" si="161"/>
        <v>75.819999999999993</v>
      </c>
      <c r="I1329" s="53">
        <f t="shared" si="162"/>
        <v>7278.72</v>
      </c>
      <c r="J1329" s="54">
        <f t="shared" si="160"/>
        <v>8.6939211177550899E-5</v>
      </c>
    </row>
    <row r="1330" spans="1:10" ht="38.25" x14ac:dyDescent="0.2">
      <c r="A1330" s="39" t="s">
        <v>2319</v>
      </c>
      <c r="B1330" s="40" t="s">
        <v>2320</v>
      </c>
      <c r="C1330" s="41" t="s">
        <v>22</v>
      </c>
      <c r="D1330" s="29" t="s">
        <v>2321</v>
      </c>
      <c r="E1330" s="30" t="s">
        <v>43</v>
      </c>
      <c r="F1330" s="62">
        <v>96</v>
      </c>
      <c r="G1330" s="53">
        <v>36.71</v>
      </c>
      <c r="H1330" s="53">
        <f t="shared" si="161"/>
        <v>48.2</v>
      </c>
      <c r="I1330" s="53">
        <f t="shared" si="162"/>
        <v>4627.2</v>
      </c>
      <c r="J1330" s="54">
        <f t="shared" si="160"/>
        <v>5.5268662341835302E-5</v>
      </c>
    </row>
    <row r="1331" spans="1:10" x14ac:dyDescent="0.2">
      <c r="A1331" s="37" t="s">
        <v>2322</v>
      </c>
      <c r="B1331" s="38"/>
      <c r="C1331" s="38"/>
      <c r="D1331" s="28" t="s">
        <v>2323</v>
      </c>
      <c r="E1331" s="38" t="s">
        <v>2740</v>
      </c>
      <c r="F1331" s="61"/>
      <c r="G1331" s="38"/>
      <c r="H1331" s="38"/>
      <c r="I1331" s="51">
        <f>SUM(I1332:I1343)</f>
        <v>6602.5499999999993</v>
      </c>
      <c r="J1331" s="52">
        <f t="shared" si="160"/>
        <v>7.8862834229141744E-5</v>
      </c>
    </row>
    <row r="1332" spans="1:10" ht="25.5" x14ac:dyDescent="0.2">
      <c r="A1332" s="42" t="s">
        <v>2324</v>
      </c>
      <c r="B1332" s="43"/>
      <c r="C1332" s="43"/>
      <c r="D1332" s="31" t="s">
        <v>2724</v>
      </c>
      <c r="E1332" s="43" t="s">
        <v>2740</v>
      </c>
      <c r="F1332" s="63"/>
      <c r="G1332" s="43"/>
      <c r="H1332" s="43"/>
      <c r="I1332" s="55"/>
      <c r="J1332" s="56"/>
    </row>
    <row r="1333" spans="1:10" ht="25.5" x14ac:dyDescent="0.2">
      <c r="A1333" s="39" t="s">
        <v>2325</v>
      </c>
      <c r="B1333" s="40" t="s">
        <v>250</v>
      </c>
      <c r="C1333" s="41" t="s">
        <v>30</v>
      </c>
      <c r="D1333" s="29" t="s">
        <v>251</v>
      </c>
      <c r="E1333" s="30" t="s">
        <v>2742</v>
      </c>
      <c r="F1333" s="62">
        <v>2.39</v>
      </c>
      <c r="G1333" s="53">
        <v>66.38</v>
      </c>
      <c r="H1333" s="53">
        <f t="shared" ref="H1333:H1343" si="163">ROUND(G1333 * (1 + 31.29 / 100), 2)</f>
        <v>87.15</v>
      </c>
      <c r="I1333" s="53">
        <f t="shared" ref="I1333:I1343" si="164">ROUND(F1333 * H1333, 2)</f>
        <v>208.29</v>
      </c>
      <c r="J1333" s="54">
        <f t="shared" si="160"/>
        <v>2.4878781291452447E-6</v>
      </c>
    </row>
    <row r="1334" spans="1:10" ht="38.25" x14ac:dyDescent="0.2">
      <c r="A1334" s="39" t="s">
        <v>2326</v>
      </c>
      <c r="B1334" s="40" t="s">
        <v>2327</v>
      </c>
      <c r="C1334" s="41" t="s">
        <v>30</v>
      </c>
      <c r="D1334" s="29" t="s">
        <v>2328</v>
      </c>
      <c r="E1334" s="30" t="s">
        <v>150</v>
      </c>
      <c r="F1334" s="62">
        <v>26.5</v>
      </c>
      <c r="G1334" s="53">
        <v>36.54</v>
      </c>
      <c r="H1334" s="53">
        <f t="shared" si="163"/>
        <v>47.97</v>
      </c>
      <c r="I1334" s="53">
        <f t="shared" si="164"/>
        <v>1271.21</v>
      </c>
      <c r="J1334" s="54">
        <f t="shared" si="160"/>
        <v>1.5183712883723302E-5</v>
      </c>
    </row>
    <row r="1335" spans="1:10" x14ac:dyDescent="0.2">
      <c r="A1335" s="39" t="s">
        <v>2329</v>
      </c>
      <c r="B1335" s="40" t="s">
        <v>255</v>
      </c>
      <c r="C1335" s="41" t="s">
        <v>30</v>
      </c>
      <c r="D1335" s="29" t="s">
        <v>256</v>
      </c>
      <c r="E1335" s="30" t="s">
        <v>2742</v>
      </c>
      <c r="F1335" s="62">
        <v>2.2999999999999998</v>
      </c>
      <c r="G1335" s="53">
        <v>17.420000000000002</v>
      </c>
      <c r="H1335" s="53">
        <f t="shared" si="163"/>
        <v>22.87</v>
      </c>
      <c r="I1335" s="53">
        <f t="shared" si="164"/>
        <v>52.6</v>
      </c>
      <c r="J1335" s="54">
        <f t="shared" si="160"/>
        <v>6.2827015023784083E-7</v>
      </c>
    </row>
    <row r="1336" spans="1:10" ht="38.25" x14ac:dyDescent="0.2">
      <c r="A1336" s="39" t="s">
        <v>2330</v>
      </c>
      <c r="B1336" s="40" t="s">
        <v>2327</v>
      </c>
      <c r="C1336" s="41" t="s">
        <v>30</v>
      </c>
      <c r="D1336" s="29" t="s">
        <v>2328</v>
      </c>
      <c r="E1336" s="30" t="s">
        <v>150</v>
      </c>
      <c r="F1336" s="62">
        <v>58.5</v>
      </c>
      <c r="G1336" s="53">
        <v>36.54</v>
      </c>
      <c r="H1336" s="53">
        <f t="shared" si="163"/>
        <v>47.97</v>
      </c>
      <c r="I1336" s="53">
        <f t="shared" si="164"/>
        <v>2806.25</v>
      </c>
      <c r="J1336" s="54">
        <f t="shared" si="160"/>
        <v>3.3518690287166179E-5</v>
      </c>
    </row>
    <row r="1337" spans="1:10" ht="38.25" x14ac:dyDescent="0.2">
      <c r="A1337" s="39" t="s">
        <v>2331</v>
      </c>
      <c r="B1337" s="40" t="s">
        <v>2332</v>
      </c>
      <c r="C1337" s="41" t="s">
        <v>30</v>
      </c>
      <c r="D1337" s="29" t="s">
        <v>2333</v>
      </c>
      <c r="E1337" s="30" t="s">
        <v>43</v>
      </c>
      <c r="F1337" s="62">
        <v>15</v>
      </c>
      <c r="G1337" s="53">
        <v>33.61</v>
      </c>
      <c r="H1337" s="53">
        <f t="shared" si="163"/>
        <v>44.13</v>
      </c>
      <c r="I1337" s="53">
        <f t="shared" si="164"/>
        <v>661.95</v>
      </c>
      <c r="J1337" s="54">
        <f t="shared" si="160"/>
        <v>7.9065290104551095E-6</v>
      </c>
    </row>
    <row r="1338" spans="1:10" ht="25.5" x14ac:dyDescent="0.2">
      <c r="A1338" s="44" t="s">
        <v>2334</v>
      </c>
      <c r="B1338" s="45" t="s">
        <v>2335</v>
      </c>
      <c r="C1338" s="46" t="s">
        <v>27</v>
      </c>
      <c r="D1338" s="32" t="s">
        <v>2725</v>
      </c>
      <c r="E1338" s="33" t="s">
        <v>43</v>
      </c>
      <c r="F1338" s="64">
        <v>4</v>
      </c>
      <c r="G1338" s="57">
        <v>11.86</v>
      </c>
      <c r="H1338" s="57">
        <f t="shared" si="163"/>
        <v>15.57</v>
      </c>
      <c r="I1338" s="57">
        <f t="shared" si="164"/>
        <v>62.28</v>
      </c>
      <c r="J1338" s="58">
        <f t="shared" si="160"/>
        <v>7.4389096876069831E-7</v>
      </c>
    </row>
    <row r="1339" spans="1:10" x14ac:dyDescent="0.2">
      <c r="A1339" s="39" t="s">
        <v>2336</v>
      </c>
      <c r="B1339" s="40" t="s">
        <v>2337</v>
      </c>
      <c r="C1339" s="41" t="s">
        <v>27</v>
      </c>
      <c r="D1339" s="29" t="s">
        <v>2726</v>
      </c>
      <c r="E1339" s="30" t="s">
        <v>43</v>
      </c>
      <c r="F1339" s="62">
        <v>2</v>
      </c>
      <c r="G1339" s="53">
        <v>40.29</v>
      </c>
      <c r="H1339" s="53">
        <f t="shared" si="163"/>
        <v>52.9</v>
      </c>
      <c r="I1339" s="53">
        <f t="shared" si="164"/>
        <v>105.8</v>
      </c>
      <c r="J1339" s="54">
        <f t="shared" si="160"/>
        <v>1.2637068801361894E-6</v>
      </c>
    </row>
    <row r="1340" spans="1:10" ht="25.5" x14ac:dyDescent="0.2">
      <c r="A1340" s="39" t="s">
        <v>2338</v>
      </c>
      <c r="B1340" s="40" t="s">
        <v>2339</v>
      </c>
      <c r="C1340" s="41" t="s">
        <v>27</v>
      </c>
      <c r="D1340" s="29" t="s">
        <v>2727</v>
      </c>
      <c r="E1340" s="30" t="s">
        <v>43</v>
      </c>
      <c r="F1340" s="62">
        <v>2</v>
      </c>
      <c r="G1340" s="53">
        <v>89.64</v>
      </c>
      <c r="H1340" s="53">
        <f t="shared" si="163"/>
        <v>117.69</v>
      </c>
      <c r="I1340" s="53">
        <f t="shared" si="164"/>
        <v>235.38</v>
      </c>
      <c r="J1340" s="54">
        <f t="shared" si="160"/>
        <v>2.811449200817167E-6</v>
      </c>
    </row>
    <row r="1341" spans="1:10" ht="38.25" x14ac:dyDescent="0.2">
      <c r="A1341" s="39" t="s">
        <v>2340</v>
      </c>
      <c r="B1341" s="40" t="s">
        <v>2341</v>
      </c>
      <c r="C1341" s="41" t="s">
        <v>30</v>
      </c>
      <c r="D1341" s="29" t="s">
        <v>2342</v>
      </c>
      <c r="E1341" s="30" t="s">
        <v>43</v>
      </c>
      <c r="F1341" s="62">
        <v>15</v>
      </c>
      <c r="G1341" s="53">
        <v>48.54</v>
      </c>
      <c r="H1341" s="53">
        <f t="shared" si="163"/>
        <v>63.73</v>
      </c>
      <c r="I1341" s="53">
        <f t="shared" si="164"/>
        <v>955.95</v>
      </c>
      <c r="J1341" s="54">
        <f t="shared" si="160"/>
        <v>1.1418153044103877E-5</v>
      </c>
    </row>
    <row r="1342" spans="1:10" x14ac:dyDescent="0.2">
      <c r="A1342" s="39" t="s">
        <v>2343</v>
      </c>
      <c r="B1342" s="40" t="s">
        <v>2344</v>
      </c>
      <c r="C1342" s="41" t="s">
        <v>27</v>
      </c>
      <c r="D1342" s="29" t="s">
        <v>2728</v>
      </c>
      <c r="E1342" s="30" t="s">
        <v>43</v>
      </c>
      <c r="F1342" s="62">
        <v>1</v>
      </c>
      <c r="G1342" s="53">
        <v>161.05000000000001</v>
      </c>
      <c r="H1342" s="53">
        <f t="shared" si="163"/>
        <v>211.44</v>
      </c>
      <c r="I1342" s="53">
        <f t="shared" si="164"/>
        <v>211.44</v>
      </c>
      <c r="J1342" s="54">
        <f t="shared" si="160"/>
        <v>2.5255026723629102E-6</v>
      </c>
    </row>
    <row r="1343" spans="1:10" ht="25.5" x14ac:dyDescent="0.2">
      <c r="A1343" s="39" t="s">
        <v>2345</v>
      </c>
      <c r="B1343" s="40" t="s">
        <v>2346</v>
      </c>
      <c r="C1343" s="41" t="s">
        <v>27</v>
      </c>
      <c r="D1343" s="29" t="s">
        <v>2729</v>
      </c>
      <c r="E1343" s="30" t="s">
        <v>43</v>
      </c>
      <c r="F1343" s="62">
        <v>1</v>
      </c>
      <c r="G1343" s="53">
        <v>23.92</v>
      </c>
      <c r="H1343" s="53">
        <f t="shared" si="163"/>
        <v>31.4</v>
      </c>
      <c r="I1343" s="53">
        <f t="shared" si="164"/>
        <v>31.4</v>
      </c>
      <c r="J1343" s="54">
        <f t="shared" si="160"/>
        <v>3.7505100223323576E-7</v>
      </c>
    </row>
    <row r="1344" spans="1:10" x14ac:dyDescent="0.2">
      <c r="A1344" s="37" t="s">
        <v>2347</v>
      </c>
      <c r="B1344" s="38"/>
      <c r="C1344" s="38"/>
      <c r="D1344" s="28" t="s">
        <v>2348</v>
      </c>
      <c r="E1344" s="38" t="s">
        <v>2740</v>
      </c>
      <c r="F1344" s="61"/>
      <c r="G1344" s="38"/>
      <c r="H1344" s="38"/>
      <c r="I1344" s="51">
        <f>SUM(I1345)</f>
        <v>23126400</v>
      </c>
      <c r="J1344" s="52">
        <f t="shared" si="160"/>
        <v>0.27622864643460843</v>
      </c>
    </row>
    <row r="1345" spans="1:10" ht="38.25" x14ac:dyDescent="0.2">
      <c r="A1345" s="44" t="s">
        <v>2349</v>
      </c>
      <c r="B1345" s="45" t="s">
        <v>2350</v>
      </c>
      <c r="C1345" s="46" t="s">
        <v>22</v>
      </c>
      <c r="D1345" s="32" t="s">
        <v>2730</v>
      </c>
      <c r="E1345" s="33" t="s">
        <v>52</v>
      </c>
      <c r="F1345" s="64">
        <v>1</v>
      </c>
      <c r="G1345" s="57">
        <v>19800000</v>
      </c>
      <c r="H1345" s="57" t="str">
        <f>ROUND(G1345 * (1 + 16.8 / 100), 2) &amp;CHAR(10)&amp; "(16.8%)"</f>
        <v>23126400
(16.8%)</v>
      </c>
      <c r="I1345" s="57">
        <f>ROUND(F1345 * ROUND(G1345 * (1 + 16.8 / 100), 2), 2)</f>
        <v>23126400</v>
      </c>
      <c r="J1345" s="58">
        <f t="shared" si="160"/>
        <v>0.27622864643460843</v>
      </c>
    </row>
    <row r="1346" spans="1:10" x14ac:dyDescent="0.2">
      <c r="A1346" s="37" t="s">
        <v>2351</v>
      </c>
      <c r="B1346" s="38"/>
      <c r="C1346" s="38"/>
      <c r="D1346" s="28" t="s">
        <v>2352</v>
      </c>
      <c r="E1346" s="38" t="s">
        <v>2740</v>
      </c>
      <c r="F1346" s="61"/>
      <c r="G1346" s="38"/>
      <c r="H1346" s="38"/>
      <c r="I1346" s="51">
        <f>SUM(I1347:I1350)</f>
        <v>1028809.1799999999</v>
      </c>
      <c r="J1346" s="52">
        <f t="shared" si="160"/>
        <v>1.2288404906552659E-2</v>
      </c>
    </row>
    <row r="1347" spans="1:10" ht="25.5" x14ac:dyDescent="0.2">
      <c r="A1347" s="44" t="s">
        <v>2353</v>
      </c>
      <c r="B1347" s="45" t="s">
        <v>2354</v>
      </c>
      <c r="C1347" s="46" t="s">
        <v>22</v>
      </c>
      <c r="D1347" s="32" t="s">
        <v>2731</v>
      </c>
      <c r="E1347" s="33" t="s">
        <v>43</v>
      </c>
      <c r="F1347" s="64">
        <v>1</v>
      </c>
      <c r="G1347" s="57">
        <v>388654</v>
      </c>
      <c r="H1347" s="57" t="str">
        <f>ROUND(G1347 * (1 + 16.8 / 100), 2) &amp;CHAR(10)&amp; "(16.8%)"</f>
        <v>453947,87
(16.8%)</v>
      </c>
      <c r="I1347" s="57">
        <f>ROUND(F1347 * ROUND(G1347 * (1 + 16.8 / 100), 2), 2)</f>
        <v>453947.87</v>
      </c>
      <c r="J1347" s="58">
        <f t="shared" si="160"/>
        <v>5.422089286787982E-3</v>
      </c>
    </row>
    <row r="1348" spans="1:10" ht="25.5" x14ac:dyDescent="0.2">
      <c r="A1348" s="44" t="s">
        <v>2355</v>
      </c>
      <c r="B1348" s="45" t="s">
        <v>2356</v>
      </c>
      <c r="C1348" s="46" t="s">
        <v>22</v>
      </c>
      <c r="D1348" s="32" t="s">
        <v>2732</v>
      </c>
      <c r="E1348" s="33" t="s">
        <v>43</v>
      </c>
      <c r="F1348" s="64">
        <v>1</v>
      </c>
      <c r="G1348" s="57">
        <v>220949.32</v>
      </c>
      <c r="H1348" s="57" t="str">
        <f>ROUND(G1348 * (1 + 16.8 / 100), 2) &amp;CHAR(10)&amp; "(16.8%)"</f>
        <v>258068,81
(16.8%)</v>
      </c>
      <c r="I1348" s="57">
        <f>ROUND(F1348 * ROUND(G1348 * (1 + 16.8 / 100), 2), 2)</f>
        <v>258068.81</v>
      </c>
      <c r="J1348" s="58">
        <f t="shared" si="160"/>
        <v>3.0824511412623728E-3</v>
      </c>
    </row>
    <row r="1349" spans="1:10" ht="25.5" x14ac:dyDescent="0.2">
      <c r="A1349" s="44" t="s">
        <v>2357</v>
      </c>
      <c r="B1349" s="45" t="s">
        <v>2358</v>
      </c>
      <c r="C1349" s="46" t="s">
        <v>22</v>
      </c>
      <c r="D1349" s="32" t="s">
        <v>2733</v>
      </c>
      <c r="E1349" s="33" t="s">
        <v>43</v>
      </c>
      <c r="F1349" s="64">
        <v>1</v>
      </c>
      <c r="G1349" s="57">
        <v>131627.23000000001</v>
      </c>
      <c r="H1349" s="57" t="str">
        <f>ROUND(G1349 * (1 + 16.8 / 100), 2) &amp;CHAR(10)&amp; "(16.8%)"</f>
        <v>153740,6
(16.8%)</v>
      </c>
      <c r="I1349" s="57">
        <f>ROUND(F1349 * ROUND(G1349 * (1 + 16.8 / 100), 2), 2)</f>
        <v>153740.6</v>
      </c>
      <c r="J1349" s="58">
        <f t="shared" ref="J1349:J1358" si="165">I1349 / 83721946.65</f>
        <v>1.8363237615904144E-3</v>
      </c>
    </row>
    <row r="1350" spans="1:10" ht="25.5" x14ac:dyDescent="0.2">
      <c r="A1350" s="44" t="s">
        <v>2359</v>
      </c>
      <c r="B1350" s="45" t="s">
        <v>2360</v>
      </c>
      <c r="C1350" s="46" t="s">
        <v>22</v>
      </c>
      <c r="D1350" s="32" t="s">
        <v>2734</v>
      </c>
      <c r="E1350" s="33" t="s">
        <v>43</v>
      </c>
      <c r="F1350" s="64">
        <v>1</v>
      </c>
      <c r="G1350" s="57">
        <v>139599.23000000001</v>
      </c>
      <c r="H1350" s="57" t="str">
        <f>ROUND(G1350 * (1 + 16.8 / 100), 2) &amp;CHAR(10)&amp; "(16.8%)"</f>
        <v>163051,9
(16.8%)</v>
      </c>
      <c r="I1350" s="57">
        <f>ROUND(F1350 * ROUND(G1350 * (1 + 16.8 / 100), 2), 2)</f>
        <v>163051.9</v>
      </c>
      <c r="J1350" s="58">
        <f t="shared" si="165"/>
        <v>1.9475407169118897E-3</v>
      </c>
    </row>
    <row r="1351" spans="1:10" x14ac:dyDescent="0.2">
      <c r="A1351" s="37" t="s">
        <v>2361</v>
      </c>
      <c r="B1351" s="38"/>
      <c r="C1351" s="38"/>
      <c r="D1351" s="28" t="s">
        <v>2362</v>
      </c>
      <c r="E1351" s="38" t="s">
        <v>2740</v>
      </c>
      <c r="F1351" s="61"/>
      <c r="G1351" s="38"/>
      <c r="H1351" s="38"/>
      <c r="I1351" s="51">
        <f>SUM(I1352:I1358)</f>
        <v>1544625.5100000002</v>
      </c>
      <c r="J1351" s="52">
        <f t="shared" si="165"/>
        <v>1.84494696051122E-2</v>
      </c>
    </row>
    <row r="1352" spans="1:10" x14ac:dyDescent="0.2">
      <c r="A1352" s="39" t="s">
        <v>2363</v>
      </c>
      <c r="B1352" s="40" t="s">
        <v>2364</v>
      </c>
      <c r="C1352" s="41" t="s">
        <v>94</v>
      </c>
      <c r="D1352" s="29" t="s">
        <v>2365</v>
      </c>
      <c r="E1352" s="30" t="s">
        <v>2741</v>
      </c>
      <c r="F1352" s="62">
        <v>177.14</v>
      </c>
      <c r="G1352" s="53">
        <v>784.07</v>
      </c>
      <c r="H1352" s="53">
        <f>ROUND(G1352 * (1 + 31.29 / 100), 2)</f>
        <v>1029.4100000000001</v>
      </c>
      <c r="I1352" s="53">
        <f>ROUND(F1352 * H1352, 2)</f>
        <v>182349.69</v>
      </c>
      <c r="J1352" s="54">
        <f t="shared" si="165"/>
        <v>2.1780392990898042E-3</v>
      </c>
    </row>
    <row r="1353" spans="1:10" x14ac:dyDescent="0.2">
      <c r="A1353" s="39" t="s">
        <v>2366</v>
      </c>
      <c r="B1353" s="40" t="s">
        <v>2367</v>
      </c>
      <c r="C1353" s="41" t="s">
        <v>94</v>
      </c>
      <c r="D1353" s="29" t="s">
        <v>2368</v>
      </c>
      <c r="E1353" s="30" t="s">
        <v>2741</v>
      </c>
      <c r="F1353" s="62">
        <v>105.95</v>
      </c>
      <c r="G1353" s="53">
        <v>428.86</v>
      </c>
      <c r="H1353" s="53">
        <f>ROUND(G1353 * (1 + 31.29 / 100), 2)</f>
        <v>563.04999999999995</v>
      </c>
      <c r="I1353" s="53">
        <f>ROUND(F1353 * H1353, 2)</f>
        <v>59655.15</v>
      </c>
      <c r="J1353" s="54">
        <f t="shared" si="165"/>
        <v>7.1253897439089227E-4</v>
      </c>
    </row>
    <row r="1354" spans="1:10" x14ac:dyDescent="0.2">
      <c r="A1354" s="39" t="s">
        <v>2369</v>
      </c>
      <c r="B1354" s="40" t="s">
        <v>2370</v>
      </c>
      <c r="C1354" s="41" t="s">
        <v>94</v>
      </c>
      <c r="D1354" s="29" t="s">
        <v>2371</v>
      </c>
      <c r="E1354" s="30" t="s">
        <v>150</v>
      </c>
      <c r="F1354" s="62">
        <v>89.9</v>
      </c>
      <c r="G1354" s="53">
        <v>1295.33</v>
      </c>
      <c r="H1354" s="53">
        <f>ROUND(G1354 * (1 + 31.29 / 100), 2)</f>
        <v>1700.64</v>
      </c>
      <c r="I1354" s="53">
        <f>ROUND(F1354 * H1354, 2)</f>
        <v>152887.54</v>
      </c>
      <c r="J1354" s="54">
        <f t="shared" si="165"/>
        <v>1.8261345575150932E-3</v>
      </c>
    </row>
    <row r="1355" spans="1:10" ht="25.5" x14ac:dyDescent="0.2">
      <c r="A1355" s="39" t="s">
        <v>2372</v>
      </c>
      <c r="B1355" s="40" t="s">
        <v>2373</v>
      </c>
      <c r="C1355" s="41" t="s">
        <v>198</v>
      </c>
      <c r="D1355" s="29" t="s">
        <v>2735</v>
      </c>
      <c r="E1355" s="30" t="s">
        <v>2374</v>
      </c>
      <c r="F1355" s="62">
        <v>6</v>
      </c>
      <c r="G1355" s="53">
        <v>135800</v>
      </c>
      <c r="H1355" s="53" t="str">
        <f>ROUND(G1355 * (1 + 16.8 / 100), 2) &amp;CHAR(10)&amp; "(16.8%)"</f>
        <v>158614,4
(16.8%)</v>
      </c>
      <c r="I1355" s="53">
        <f>ROUND(F1355 * ROUND(G1355 * (1 + 16.8 / 100), 2), 2)</f>
        <v>951686.4</v>
      </c>
      <c r="J1355" s="54">
        <f t="shared" si="165"/>
        <v>1.1367227329036311E-2</v>
      </c>
    </row>
    <row r="1356" spans="1:10" ht="25.5" x14ac:dyDescent="0.2">
      <c r="A1356" s="39" t="s">
        <v>2375</v>
      </c>
      <c r="B1356" s="40" t="s">
        <v>2376</v>
      </c>
      <c r="C1356" s="41" t="s">
        <v>27</v>
      </c>
      <c r="D1356" s="29" t="s">
        <v>2736</v>
      </c>
      <c r="E1356" s="30" t="s">
        <v>2741</v>
      </c>
      <c r="F1356" s="62">
        <v>336.86</v>
      </c>
      <c r="G1356" s="53">
        <v>11.84</v>
      </c>
      <c r="H1356" s="53">
        <f>ROUND(G1356 * (1 + 31.29 / 100), 2)</f>
        <v>15.54</v>
      </c>
      <c r="I1356" s="53">
        <f>ROUND(F1356 * H1356, 2)</f>
        <v>5234.8</v>
      </c>
      <c r="J1356" s="54">
        <f t="shared" si="165"/>
        <v>6.2526018678042759E-5</v>
      </c>
    </row>
    <row r="1357" spans="1:10" ht="25.5" x14ac:dyDescent="0.2">
      <c r="A1357" s="39" t="s">
        <v>2377</v>
      </c>
      <c r="B1357" s="40" t="s">
        <v>2378</v>
      </c>
      <c r="C1357" s="41" t="s">
        <v>27</v>
      </c>
      <c r="D1357" s="29" t="s">
        <v>2737</v>
      </c>
      <c r="E1357" s="30" t="s">
        <v>2741</v>
      </c>
      <c r="F1357" s="62">
        <v>336.86</v>
      </c>
      <c r="G1357" s="53">
        <v>101.04</v>
      </c>
      <c r="H1357" s="53">
        <f>ROUND(G1357 * (1 + 31.29 / 100), 2)</f>
        <v>132.66</v>
      </c>
      <c r="I1357" s="53">
        <f>ROUND(F1357 * H1357, 2)</f>
        <v>44687.85</v>
      </c>
      <c r="J1357" s="54">
        <f t="shared" si="165"/>
        <v>5.3376506146969767E-4</v>
      </c>
    </row>
    <row r="1358" spans="1:10" ht="25.5" x14ac:dyDescent="0.2">
      <c r="A1358" s="39" t="s">
        <v>2379</v>
      </c>
      <c r="B1358" s="40" t="s">
        <v>2380</v>
      </c>
      <c r="C1358" s="41" t="s">
        <v>27</v>
      </c>
      <c r="D1358" s="29" t="s">
        <v>2738</v>
      </c>
      <c r="E1358" s="30" t="s">
        <v>2741</v>
      </c>
      <c r="F1358" s="62">
        <v>336.86</v>
      </c>
      <c r="G1358" s="53">
        <v>334.92</v>
      </c>
      <c r="H1358" s="53">
        <f>ROUND(G1358 * (1 + 31.29 / 100), 2)</f>
        <v>439.72</v>
      </c>
      <c r="I1358" s="53">
        <f>ROUND(F1358 * H1358, 2)</f>
        <v>148124.07999999999</v>
      </c>
      <c r="J1358" s="54">
        <f t="shared" si="165"/>
        <v>1.7692383649323565E-3</v>
      </c>
    </row>
    <row r="1359" spans="1:10" x14ac:dyDescent="0.2">
      <c r="A1359" s="4"/>
      <c r="B1359" s="5"/>
      <c r="C1359" s="5"/>
      <c r="D1359" s="5"/>
      <c r="E1359" s="5"/>
      <c r="F1359" s="5"/>
      <c r="G1359" s="5"/>
      <c r="H1359" s="5"/>
      <c r="I1359" s="5"/>
      <c r="J1359" s="6"/>
    </row>
    <row r="1360" spans="1:10" x14ac:dyDescent="0.2">
      <c r="A1360" s="23"/>
      <c r="B1360" s="24"/>
      <c r="C1360" s="24"/>
      <c r="D1360" s="8"/>
      <c r="E1360" s="7"/>
      <c r="F1360" s="25" t="s">
        <v>2381</v>
      </c>
      <c r="G1360" s="24"/>
      <c r="H1360" s="26">
        <f>H1362-H1361</f>
        <v>66207087.75999999</v>
      </c>
      <c r="I1360" s="26"/>
      <c r="J1360" s="59"/>
    </row>
    <row r="1361" spans="1:12" x14ac:dyDescent="0.2">
      <c r="A1361" s="23"/>
      <c r="B1361" s="24"/>
      <c r="C1361" s="24"/>
      <c r="D1361" s="8"/>
      <c r="E1361" s="7"/>
      <c r="F1361" s="25" t="s">
        <v>2382</v>
      </c>
      <c r="G1361" s="24"/>
      <c r="H1361" s="26">
        <v>17514858.890000001</v>
      </c>
      <c r="I1361" s="26"/>
      <c r="J1361" s="59"/>
    </row>
    <row r="1362" spans="1:12" ht="15" thickBot="1" x14ac:dyDescent="0.25">
      <c r="A1362" s="19"/>
      <c r="B1362" s="20"/>
      <c r="C1362" s="20"/>
      <c r="D1362" s="10"/>
      <c r="E1362" s="9"/>
      <c r="F1362" s="21" t="s">
        <v>2383</v>
      </c>
      <c r="G1362" s="20"/>
      <c r="H1362" s="22">
        <f>I5+I7+I19+I23+I27+I36+I44+I48+I55+I881+I886+I899+I913+I919+I1222+I1331+I1344+I1346+I1351</f>
        <v>83721946.649999991</v>
      </c>
      <c r="I1362" s="22"/>
      <c r="J1362" s="60"/>
      <c r="K1362" s="11">
        <v>83721946.650000006</v>
      </c>
      <c r="L1362" s="11">
        <f>H1362-K1362</f>
        <v>0</v>
      </c>
    </row>
  </sheetData>
  <autoFilter ref="A4:J1358" xr:uid="{00000000-0001-0000-0000-000000000000}"/>
  <mergeCells count="14">
    <mergeCell ref="E1:F1"/>
    <mergeCell ref="I1:J1"/>
    <mergeCell ref="E2:F2"/>
    <mergeCell ref="I2:J2"/>
    <mergeCell ref="A1362:C1362"/>
    <mergeCell ref="F1362:G1362"/>
    <mergeCell ref="H1362:J1362"/>
    <mergeCell ref="A3:J3"/>
    <mergeCell ref="A1360:C1360"/>
    <mergeCell ref="F1360:G1360"/>
    <mergeCell ref="H1360:J1360"/>
    <mergeCell ref="A1361:C1361"/>
    <mergeCell ref="F1361:G1361"/>
    <mergeCell ref="H1361:J1361"/>
  </mergeCells>
  <printOptions horizontalCentered="1"/>
  <pageMargins left="0.51181102362204722" right="0.51181102362204722" top="1.7716535433070868" bottom="0.98425196850393704" header="0.27559055118110237" footer="0.51181102362204722"/>
  <pageSetup paperSize="9" scale="72" fitToHeight="0" pageOrder="overThenDown" orientation="landscape" r:id="rId1"/>
  <headerFooter>
    <oddHeader>&amp;C&amp;G</oddHeader>
    <oddFooter>&amp;L &amp;C &amp;R</oddFooter>
  </headerFooter>
  <ignoredErrors>
    <ignoredError sqref="H136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 Sintético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Kelly Tavares</cp:lastModifiedBy>
  <cp:revision>0</cp:revision>
  <cp:lastPrinted>2023-12-15T13:56:27Z</cp:lastPrinted>
  <dcterms:created xsi:type="dcterms:W3CDTF">2023-12-15T13:23:30Z</dcterms:created>
  <dcterms:modified xsi:type="dcterms:W3CDTF">2023-12-18T13:22:42Z</dcterms:modified>
</cp:coreProperties>
</file>